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<sst xmlns="http://schemas.openxmlformats.org/spreadsheetml/2006/main" count="142" uniqueCount="63">
  <si>
    <t xml:space="preserve">наименование
поселений
 </t>
  </si>
  <si>
    <t>налог на доходы
физических лиц</t>
  </si>
  <si>
    <t>план на
год</t>
  </si>
  <si>
    <t>испол
нено</t>
  </si>
  <si>
    <t>откло
нения
+ -</t>
  </si>
  <si>
    <t>с.Аглоби</t>
  </si>
  <si>
    <t>с.Араблинское</t>
  </si>
  <si>
    <t>Итого:</t>
  </si>
  <si>
    <t>налог на имущество
физический лиц</t>
  </si>
  <si>
    <t>с.Белиджи</t>
  </si>
  <si>
    <t>с.Берикей</t>
  </si>
  <si>
    <t>с.Великент</t>
  </si>
  <si>
    <t>с.Геджух</t>
  </si>
  <si>
    <t>с.Деличобан</t>
  </si>
  <si>
    <t>с.Джалган</t>
  </si>
  <si>
    <t>с.Джемикент</t>
  </si>
  <si>
    <t>с.Зидьян-Казмаляр</t>
  </si>
  <si>
    <t>с.Кала</t>
  </si>
  <si>
    <t>с.Куллар</t>
  </si>
  <si>
    <t>с.Митаги</t>
  </si>
  <si>
    <t>с.Мугарты</t>
  </si>
  <si>
    <t>с.Нюгди</t>
  </si>
  <si>
    <t>с.Первомайское</t>
  </si>
  <si>
    <t>с.Рубас</t>
  </si>
  <si>
    <t>с.Рукель</t>
  </si>
  <si>
    <t>с.Сабнова</t>
  </si>
  <si>
    <t>с.Салик</t>
  </si>
  <si>
    <t>с.Татляр</t>
  </si>
  <si>
    <t>с.Хазар</t>
  </si>
  <si>
    <t>с.Чинар</t>
  </si>
  <si>
    <t>с.Падар</t>
  </si>
  <si>
    <t>с.Митаги-Казмаляр</t>
  </si>
  <si>
    <t>с.Музеим</t>
  </si>
  <si>
    <t>с.Уллу-Терекеме</t>
  </si>
  <si>
    <t>п.Белиджи</t>
  </si>
  <si>
    <t>п.Мамедкала</t>
  </si>
  <si>
    <t xml:space="preserve">ЕСХН
</t>
  </si>
  <si>
    <t xml:space="preserve"> </t>
  </si>
  <si>
    <t>исполнение</t>
  </si>
  <si>
    <t xml:space="preserve">                                                                            </t>
  </si>
  <si>
    <t xml:space="preserve">                                  </t>
  </si>
  <si>
    <t xml:space="preserve">            </t>
  </si>
  <si>
    <t xml:space="preserve">испол.
</t>
  </si>
  <si>
    <t xml:space="preserve">отклон.
</t>
  </si>
  <si>
    <t xml:space="preserve">% испол       к году
</t>
  </si>
  <si>
    <t>% испол       к году</t>
  </si>
  <si>
    <t>план</t>
  </si>
  <si>
    <t>поселения</t>
  </si>
  <si>
    <t xml:space="preserve">аренда земли </t>
  </si>
  <si>
    <t xml:space="preserve">поселения </t>
  </si>
  <si>
    <t>собственные доходы</t>
  </si>
  <si>
    <t>% исполнения</t>
  </si>
  <si>
    <t>прочие денежные взыскания и штрафы</t>
  </si>
  <si>
    <t>невыясненные поступления</t>
  </si>
  <si>
    <t>неналоговые поступления</t>
  </si>
  <si>
    <t>продажа земли</t>
  </si>
  <si>
    <t xml:space="preserve">земельный налог
</t>
  </si>
  <si>
    <t xml:space="preserve">                                                                                                                                                                            </t>
  </si>
  <si>
    <t>Начальник</t>
  </si>
  <si>
    <t>П.Алифханов</t>
  </si>
  <si>
    <t>Гл.бухгалтер</t>
  </si>
  <si>
    <t>П.Гаджиева</t>
  </si>
  <si>
    <t xml:space="preserve">                                                                                                           Исполнение бюджетов поселений по доходам на 01 ноября  2018  МО"Дербентский район"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</si>
</sst>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9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9" fontId="4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zoomScale="75" zoomScaleNormal="75" zoomScalePageLayoutView="0" workbookViewId="0" topLeftCell="A1">
      <pane xSplit="2" topLeftCell="U1" activePane="topRight" state="frozen"/>
      <selection pane="topLeft" activeCell="A1" sqref="A1"/>
      <selection pane="topRight" activeCell="A2" sqref="A2:AK5"/>
    </sheetView>
  </sheetViews>
  <sheetFormatPr defaultColWidth="8.875" defaultRowHeight="12.75"/>
  <cols>
    <col min="1" max="1" width="5.125" style="1" customWidth="1"/>
    <col min="2" max="2" width="20.75390625" style="1" customWidth="1"/>
    <col min="3" max="3" width="11.375" style="1" customWidth="1"/>
    <col min="4" max="4" width="13.875" style="1" customWidth="1"/>
    <col min="5" max="5" width="17.00390625" style="1" customWidth="1"/>
    <col min="6" max="6" width="0.2421875" style="1" customWidth="1"/>
    <col min="7" max="7" width="6.75390625" style="1" hidden="1" customWidth="1"/>
    <col min="8" max="9" width="13.75390625" style="1" customWidth="1"/>
    <col min="10" max="10" width="16.375" style="1" customWidth="1"/>
    <col min="11" max="11" width="12.875" style="1" customWidth="1"/>
    <col min="12" max="12" width="10.75390625" style="1" customWidth="1"/>
    <col min="13" max="13" width="10.625" style="1" customWidth="1"/>
    <col min="14" max="14" width="12.00390625" style="1" customWidth="1"/>
    <col min="15" max="15" width="14.00390625" style="1" customWidth="1"/>
    <col min="16" max="16" width="11.125" style="1" customWidth="1"/>
    <col min="17" max="17" width="23.375" style="1" customWidth="1"/>
    <col min="18" max="18" width="15.375" style="1" customWidth="1"/>
    <col min="19" max="19" width="21.25390625" style="1" customWidth="1"/>
    <col min="20" max="20" width="16.375" style="1" customWidth="1"/>
    <col min="21" max="21" width="21.625" style="1" customWidth="1"/>
    <col min="22" max="23" width="14.25390625" style="1" customWidth="1"/>
    <col min="24" max="24" width="18.00390625" style="1" customWidth="1"/>
    <col min="25" max="25" width="9.875" style="1" customWidth="1"/>
    <col min="26" max="26" width="7.875" style="1" customWidth="1"/>
    <col min="27" max="27" width="9.25390625" style="1" customWidth="1"/>
    <col min="28" max="28" width="10.375" style="1" customWidth="1"/>
    <col min="29" max="29" width="9.625" style="1" customWidth="1"/>
    <col min="30" max="30" width="11.00390625" style="1" customWidth="1"/>
    <col min="31" max="31" width="10.125" style="1" customWidth="1"/>
    <col min="32" max="32" width="11.625" style="1" customWidth="1"/>
    <col min="33" max="33" width="14.125" style="1" customWidth="1"/>
    <col min="34" max="34" width="20.125" style="1" customWidth="1"/>
    <col min="35" max="35" width="19.125" style="1" customWidth="1"/>
    <col min="36" max="36" width="12.25390625" style="1" customWidth="1"/>
    <col min="37" max="37" width="22.625" style="1" customWidth="1"/>
    <col min="38" max="16384" width="8.875" style="1" customWidth="1"/>
  </cols>
  <sheetData>
    <row r="1" ht="32.25" customHeight="1">
      <c r="A1" s="1" t="b">
        <f>A2=S7</f>
        <v>0</v>
      </c>
    </row>
    <row r="2" spans="1:37" ht="15.75" customHeight="1">
      <c r="A2" s="22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17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1:37" ht="18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37" ht="25.5" customHeight="1">
      <c r="A6" s="20"/>
      <c r="B6" s="25" t="s">
        <v>0</v>
      </c>
      <c r="C6" s="19" t="s">
        <v>1</v>
      </c>
      <c r="D6" s="19"/>
      <c r="E6" s="19"/>
      <c r="F6" s="19"/>
      <c r="G6" s="19"/>
      <c r="H6" s="19"/>
      <c r="I6" s="19" t="s">
        <v>56</v>
      </c>
      <c r="J6" s="19"/>
      <c r="K6" s="19"/>
      <c r="L6" s="19"/>
      <c r="M6" s="19" t="s">
        <v>36</v>
      </c>
      <c r="N6" s="19"/>
      <c r="O6" s="19"/>
      <c r="P6" s="19"/>
      <c r="Q6" s="19" t="s">
        <v>8</v>
      </c>
      <c r="R6" s="19"/>
      <c r="S6" s="19"/>
      <c r="T6" s="19"/>
      <c r="U6" s="19" t="s">
        <v>49</v>
      </c>
      <c r="V6" s="19" t="s">
        <v>48</v>
      </c>
      <c r="W6" s="19"/>
      <c r="X6" s="19"/>
      <c r="Y6" s="19"/>
      <c r="Z6" s="19" t="s">
        <v>55</v>
      </c>
      <c r="AA6" s="19"/>
      <c r="AB6" s="19"/>
      <c r="AC6" s="19"/>
      <c r="AD6" s="19" t="s">
        <v>54</v>
      </c>
      <c r="AE6" s="19" t="s">
        <v>53</v>
      </c>
      <c r="AF6" s="19" t="s">
        <v>52</v>
      </c>
      <c r="AG6" s="19" t="s">
        <v>50</v>
      </c>
      <c r="AH6" s="19"/>
      <c r="AI6" s="19"/>
      <c r="AJ6" s="19" t="s">
        <v>51</v>
      </c>
      <c r="AK6" s="26" t="s">
        <v>47</v>
      </c>
    </row>
    <row r="7" spans="1:37" ht="42.75" customHeight="1">
      <c r="A7" s="21"/>
      <c r="B7" s="25"/>
      <c r="C7" s="18" t="s">
        <v>2</v>
      </c>
      <c r="D7" s="18" t="s">
        <v>38</v>
      </c>
      <c r="E7" s="18" t="s">
        <v>4</v>
      </c>
      <c r="F7" s="18" t="s">
        <v>2</v>
      </c>
      <c r="G7" s="18" t="s">
        <v>3</v>
      </c>
      <c r="H7" s="18" t="s">
        <v>44</v>
      </c>
      <c r="I7" s="18" t="s">
        <v>46</v>
      </c>
      <c r="J7" s="18" t="s">
        <v>38</v>
      </c>
      <c r="K7" s="18" t="s">
        <v>4</v>
      </c>
      <c r="L7" s="18" t="s">
        <v>44</v>
      </c>
      <c r="M7" s="18" t="s">
        <v>2</v>
      </c>
      <c r="N7" s="18" t="s">
        <v>38</v>
      </c>
      <c r="O7" s="18" t="s">
        <v>4</v>
      </c>
      <c r="P7" s="18" t="s">
        <v>44</v>
      </c>
      <c r="Q7" s="18" t="s">
        <v>2</v>
      </c>
      <c r="R7" s="18" t="s">
        <v>38</v>
      </c>
      <c r="S7" s="18" t="s">
        <v>4</v>
      </c>
      <c r="T7" s="18" t="s">
        <v>45</v>
      </c>
      <c r="U7" s="19"/>
      <c r="V7" s="18" t="s">
        <v>2</v>
      </c>
      <c r="W7" s="18" t="s">
        <v>38</v>
      </c>
      <c r="X7" s="18" t="s">
        <v>4</v>
      </c>
      <c r="Y7" s="18" t="s">
        <v>44</v>
      </c>
      <c r="Z7" s="18" t="s">
        <v>2</v>
      </c>
      <c r="AA7" s="18" t="s">
        <v>42</v>
      </c>
      <c r="AB7" s="18" t="s">
        <v>43</v>
      </c>
      <c r="AC7" s="18" t="s">
        <v>44</v>
      </c>
      <c r="AD7" s="19"/>
      <c r="AE7" s="19"/>
      <c r="AF7" s="19"/>
      <c r="AG7" s="18" t="s">
        <v>2</v>
      </c>
      <c r="AH7" s="18" t="s">
        <v>38</v>
      </c>
      <c r="AI7" s="18" t="s">
        <v>4</v>
      </c>
      <c r="AJ7" s="19"/>
      <c r="AK7" s="26"/>
    </row>
    <row r="8" spans="1:37" ht="24" customHeight="1">
      <c r="A8" s="2">
        <v>1</v>
      </c>
      <c r="B8" s="3" t="s">
        <v>5</v>
      </c>
      <c r="C8" s="4">
        <v>26000</v>
      </c>
      <c r="D8" s="5">
        <v>25647</v>
      </c>
      <c r="E8" s="6">
        <f aca="true" t="shared" si="0" ref="E8:E36">SUM(D8-C8)</f>
        <v>-353</v>
      </c>
      <c r="F8" s="4"/>
      <c r="G8" s="2"/>
      <c r="H8" s="7">
        <f>SUM(D8/C8)</f>
        <v>0.986423076923077</v>
      </c>
      <c r="I8" s="4">
        <v>280000</v>
      </c>
      <c r="J8" s="8">
        <v>454457</v>
      </c>
      <c r="K8" s="4">
        <f>SUM(J8-I8)</f>
        <v>174457</v>
      </c>
      <c r="L8" s="7">
        <f>SUM(J8/I8)</f>
        <v>1.6230607142857143</v>
      </c>
      <c r="M8" s="4"/>
      <c r="N8" s="4"/>
      <c r="O8" s="4">
        <f>SUM(N8-M8)</f>
        <v>0</v>
      </c>
      <c r="P8" s="7"/>
      <c r="Q8" s="4">
        <v>442000</v>
      </c>
      <c r="R8" s="4">
        <v>125118</v>
      </c>
      <c r="S8" s="4">
        <f>SUM(R8-Q8)</f>
        <v>-316882</v>
      </c>
      <c r="T8" s="7">
        <f>SUM(R8/Q8)</f>
        <v>0.28307239819004526</v>
      </c>
      <c r="U8" s="16" t="s">
        <v>5</v>
      </c>
      <c r="V8" s="4"/>
      <c r="W8" s="6">
        <v>126000</v>
      </c>
      <c r="X8" s="6">
        <f>SUM(W8-V8)</f>
        <v>126000</v>
      </c>
      <c r="Y8" s="7"/>
      <c r="Z8" s="4"/>
      <c r="AA8" s="4"/>
      <c r="AB8" s="4">
        <f>SUM(AA8-Z8)</f>
        <v>0</v>
      </c>
      <c r="AC8" s="7"/>
      <c r="AD8" s="4"/>
      <c r="AE8" s="4"/>
      <c r="AF8" s="2"/>
      <c r="AG8" s="9">
        <f aca="true" t="shared" si="1" ref="AG8:AG36">SUM(C8+F8+I8+M8+Q8+V8+Z8)</f>
        <v>748000</v>
      </c>
      <c r="AH8" s="10">
        <f aca="true" t="shared" si="2" ref="AH8:AH37">SUM(D8+G8+J8+N8+R8+W8+AD8+AF8+AE8+AA8)</f>
        <v>731222</v>
      </c>
      <c r="AI8" s="10">
        <f>SUM(AH8-AG8)</f>
        <v>-16778</v>
      </c>
      <c r="AJ8" s="11">
        <f>SUM(AH8/AG8)</f>
        <v>0.9775695187165775</v>
      </c>
      <c r="AK8" s="3" t="s">
        <v>5</v>
      </c>
    </row>
    <row r="9" spans="1:37" ht="24" customHeight="1">
      <c r="A9" s="2">
        <v>2</v>
      </c>
      <c r="B9" s="3" t="s">
        <v>6</v>
      </c>
      <c r="C9" s="8">
        <v>50000</v>
      </c>
      <c r="D9" s="6">
        <v>21793</v>
      </c>
      <c r="E9" s="6">
        <f t="shared" si="0"/>
        <v>-28207</v>
      </c>
      <c r="F9" s="4"/>
      <c r="G9" s="4"/>
      <c r="H9" s="7">
        <f aca="true" t="shared" si="3" ref="H9:H37">SUM(D9/C9)</f>
        <v>0.43586</v>
      </c>
      <c r="I9" s="4">
        <v>503000</v>
      </c>
      <c r="J9" s="12">
        <v>526686</v>
      </c>
      <c r="K9" s="4">
        <f aca="true" t="shared" si="4" ref="K9:K37">SUM(J9-I9)</f>
        <v>23686</v>
      </c>
      <c r="L9" s="7">
        <f aca="true" t="shared" si="5" ref="L9:L37">SUM(J9/I9)</f>
        <v>1.047089463220676</v>
      </c>
      <c r="M9" s="4"/>
      <c r="N9" s="4">
        <v>1246</v>
      </c>
      <c r="O9" s="4"/>
      <c r="P9" s="7"/>
      <c r="Q9" s="4">
        <v>200000</v>
      </c>
      <c r="R9" s="4">
        <v>128905</v>
      </c>
      <c r="S9" s="4">
        <f aca="true" t="shared" si="6" ref="S9:S37">SUM(R9-Q9)</f>
        <v>-71095</v>
      </c>
      <c r="T9" s="7">
        <f aca="true" t="shared" si="7" ref="T9:T37">SUM(R9/Q9)</f>
        <v>0.644525</v>
      </c>
      <c r="U9" s="16" t="s">
        <v>6</v>
      </c>
      <c r="V9" s="4"/>
      <c r="W9" s="4"/>
      <c r="X9" s="6">
        <f aca="true" t="shared" si="8" ref="X9:X37">SUM(W9-V9)</f>
        <v>0</v>
      </c>
      <c r="Y9" s="7"/>
      <c r="Z9" s="4"/>
      <c r="AA9" s="13"/>
      <c r="AB9" s="4">
        <f aca="true" t="shared" si="9" ref="AB9:AB37">SUM(AA9-Z9)</f>
        <v>0</v>
      </c>
      <c r="AC9" s="7"/>
      <c r="AD9" s="4"/>
      <c r="AE9" s="4"/>
      <c r="AF9" s="2"/>
      <c r="AG9" s="9">
        <f t="shared" si="1"/>
        <v>753000</v>
      </c>
      <c r="AH9" s="10">
        <f t="shared" si="2"/>
        <v>678630</v>
      </c>
      <c r="AI9" s="9">
        <f aca="true" t="shared" si="10" ref="AI9:AI37">SUM(AH9-AG9)</f>
        <v>-74370</v>
      </c>
      <c r="AJ9" s="11">
        <f aca="true" t="shared" si="11" ref="AJ9:AJ37">SUM(AH9/AG9)</f>
        <v>0.9012350597609562</v>
      </c>
      <c r="AK9" s="3" t="s">
        <v>6</v>
      </c>
    </row>
    <row r="10" spans="1:37" ht="24" customHeight="1">
      <c r="A10" s="2">
        <v>3</v>
      </c>
      <c r="B10" s="3" t="s">
        <v>9</v>
      </c>
      <c r="C10" s="14">
        <v>55000</v>
      </c>
      <c r="D10" s="5">
        <v>69508</v>
      </c>
      <c r="E10" s="6">
        <f t="shared" si="0"/>
        <v>14508</v>
      </c>
      <c r="F10" s="4"/>
      <c r="G10" s="4"/>
      <c r="H10" s="7">
        <f t="shared" si="3"/>
        <v>1.2637818181818181</v>
      </c>
      <c r="I10" s="4">
        <v>330000</v>
      </c>
      <c r="J10" s="8">
        <v>708611</v>
      </c>
      <c r="K10" s="4">
        <f t="shared" si="4"/>
        <v>378611</v>
      </c>
      <c r="L10" s="7">
        <f t="shared" si="5"/>
        <v>2.1473060606060606</v>
      </c>
      <c r="M10" s="4"/>
      <c r="N10" s="4"/>
      <c r="O10" s="4"/>
      <c r="P10" s="7"/>
      <c r="Q10" s="4">
        <v>497000</v>
      </c>
      <c r="R10" s="4">
        <v>399534</v>
      </c>
      <c r="S10" s="4">
        <f t="shared" si="6"/>
        <v>-97466</v>
      </c>
      <c r="T10" s="7">
        <f t="shared" si="7"/>
        <v>0.8038913480885311</v>
      </c>
      <c r="U10" s="16" t="s">
        <v>9</v>
      </c>
      <c r="V10" s="4"/>
      <c r="W10" s="4"/>
      <c r="X10" s="6">
        <f t="shared" si="8"/>
        <v>0</v>
      </c>
      <c r="Y10" s="7"/>
      <c r="Z10" s="4"/>
      <c r="AA10" s="4"/>
      <c r="AB10" s="4">
        <f t="shared" si="9"/>
        <v>0</v>
      </c>
      <c r="AC10" s="7"/>
      <c r="AD10" s="4"/>
      <c r="AE10" s="4"/>
      <c r="AF10" s="2"/>
      <c r="AG10" s="9">
        <f t="shared" si="1"/>
        <v>882000</v>
      </c>
      <c r="AH10" s="10">
        <f t="shared" si="2"/>
        <v>1177653</v>
      </c>
      <c r="AI10" s="9">
        <f t="shared" si="10"/>
        <v>295653</v>
      </c>
      <c r="AJ10" s="11">
        <f t="shared" si="11"/>
        <v>1.3352074829931972</v>
      </c>
      <c r="AK10" s="3" t="s">
        <v>9</v>
      </c>
    </row>
    <row r="11" spans="1:37" ht="24" customHeight="1">
      <c r="A11" s="2">
        <v>4</v>
      </c>
      <c r="B11" s="3" t="s">
        <v>10</v>
      </c>
      <c r="C11" s="4">
        <v>100000</v>
      </c>
      <c r="D11" s="6">
        <v>134913</v>
      </c>
      <c r="E11" s="6">
        <f t="shared" si="0"/>
        <v>34913</v>
      </c>
      <c r="F11" s="4"/>
      <c r="G11" s="4"/>
      <c r="H11" s="7">
        <f t="shared" si="3"/>
        <v>1.34913</v>
      </c>
      <c r="I11" s="4">
        <v>717000</v>
      </c>
      <c r="J11" s="8">
        <v>448171</v>
      </c>
      <c r="K11" s="4">
        <f t="shared" si="4"/>
        <v>-268829</v>
      </c>
      <c r="L11" s="7">
        <f t="shared" si="5"/>
        <v>0.6250641562064156</v>
      </c>
      <c r="M11" s="4">
        <v>26000</v>
      </c>
      <c r="N11" s="4"/>
      <c r="O11" s="4"/>
      <c r="P11" s="7">
        <f aca="true" t="shared" si="12" ref="P11:P35">SUM(N11/M11)</f>
        <v>0</v>
      </c>
      <c r="Q11" s="4">
        <v>300000</v>
      </c>
      <c r="R11" s="4">
        <v>153340</v>
      </c>
      <c r="S11" s="4">
        <f t="shared" si="6"/>
        <v>-146660</v>
      </c>
      <c r="T11" s="7">
        <f t="shared" si="7"/>
        <v>0.5111333333333333</v>
      </c>
      <c r="U11" s="16" t="s">
        <v>10</v>
      </c>
      <c r="V11" s="4"/>
      <c r="W11" s="4"/>
      <c r="X11" s="6">
        <f t="shared" si="8"/>
        <v>0</v>
      </c>
      <c r="Y11" s="7"/>
      <c r="Z11" s="4"/>
      <c r="AA11" s="4"/>
      <c r="AB11" s="4">
        <f t="shared" si="9"/>
        <v>0</v>
      </c>
      <c r="AC11" s="7"/>
      <c r="AD11" s="4"/>
      <c r="AE11" s="4"/>
      <c r="AF11" s="2"/>
      <c r="AG11" s="9">
        <f t="shared" si="1"/>
        <v>1143000</v>
      </c>
      <c r="AH11" s="10">
        <f t="shared" si="2"/>
        <v>736424</v>
      </c>
      <c r="AI11" s="9">
        <f t="shared" si="10"/>
        <v>-406576</v>
      </c>
      <c r="AJ11" s="11">
        <f t="shared" si="11"/>
        <v>0.6442904636920385</v>
      </c>
      <c r="AK11" s="3" t="s">
        <v>10</v>
      </c>
    </row>
    <row r="12" spans="1:37" ht="24" customHeight="1">
      <c r="A12" s="2">
        <v>5</v>
      </c>
      <c r="B12" s="3" t="s">
        <v>11</v>
      </c>
      <c r="C12" s="4">
        <v>70000</v>
      </c>
      <c r="D12" s="6">
        <v>64170</v>
      </c>
      <c r="E12" s="6">
        <f t="shared" si="0"/>
        <v>-5830</v>
      </c>
      <c r="F12" s="4"/>
      <c r="G12" s="4"/>
      <c r="H12" s="7">
        <f t="shared" si="3"/>
        <v>0.9167142857142857</v>
      </c>
      <c r="I12" s="4">
        <v>600000</v>
      </c>
      <c r="J12" s="8">
        <v>610984</v>
      </c>
      <c r="K12" s="4">
        <f t="shared" si="4"/>
        <v>10984</v>
      </c>
      <c r="L12" s="7">
        <f t="shared" si="5"/>
        <v>1.0183066666666667</v>
      </c>
      <c r="M12" s="4">
        <v>1000</v>
      </c>
      <c r="N12" s="4"/>
      <c r="O12" s="4"/>
      <c r="P12" s="7"/>
      <c r="Q12" s="4">
        <v>550000</v>
      </c>
      <c r="R12" s="4">
        <v>74388</v>
      </c>
      <c r="S12" s="4">
        <f t="shared" si="6"/>
        <v>-475612</v>
      </c>
      <c r="T12" s="7">
        <f t="shared" si="7"/>
        <v>0.1352509090909091</v>
      </c>
      <c r="U12" s="16" t="s">
        <v>11</v>
      </c>
      <c r="V12" s="4"/>
      <c r="W12" s="4"/>
      <c r="X12" s="6">
        <f t="shared" si="8"/>
        <v>0</v>
      </c>
      <c r="Y12" s="7"/>
      <c r="Z12" s="4"/>
      <c r="AA12" s="4"/>
      <c r="AB12" s="4">
        <f t="shared" si="9"/>
        <v>0</v>
      </c>
      <c r="AC12" s="7"/>
      <c r="AD12" s="4"/>
      <c r="AE12" s="4"/>
      <c r="AF12" s="2"/>
      <c r="AG12" s="9">
        <f t="shared" si="1"/>
        <v>1221000</v>
      </c>
      <c r="AH12" s="10">
        <f t="shared" si="2"/>
        <v>749542</v>
      </c>
      <c r="AI12" s="9">
        <f t="shared" si="10"/>
        <v>-471458</v>
      </c>
      <c r="AJ12" s="11">
        <f t="shared" si="11"/>
        <v>0.6138755118755119</v>
      </c>
      <c r="AK12" s="3" t="s">
        <v>11</v>
      </c>
    </row>
    <row r="13" spans="1:37" ht="24" customHeight="1">
      <c r="A13" s="2">
        <v>6</v>
      </c>
      <c r="B13" s="3" t="s">
        <v>12</v>
      </c>
      <c r="C13" s="4">
        <v>540000</v>
      </c>
      <c r="D13" s="5">
        <v>524220</v>
      </c>
      <c r="E13" s="6">
        <f t="shared" si="0"/>
        <v>-15780</v>
      </c>
      <c r="F13" s="4"/>
      <c r="G13" s="4"/>
      <c r="H13" s="7">
        <f t="shared" si="3"/>
        <v>0.9707777777777777</v>
      </c>
      <c r="I13" s="4">
        <v>439000</v>
      </c>
      <c r="J13" s="8">
        <v>152209</v>
      </c>
      <c r="K13" s="4">
        <f t="shared" si="4"/>
        <v>-286791</v>
      </c>
      <c r="L13" s="7">
        <f t="shared" si="5"/>
        <v>0.34671753986332576</v>
      </c>
      <c r="M13" s="4"/>
      <c r="N13" s="1">
        <v>1728</v>
      </c>
      <c r="O13" s="4"/>
      <c r="P13" s="7"/>
      <c r="Q13" s="4">
        <v>485000</v>
      </c>
      <c r="R13" s="4">
        <v>300198</v>
      </c>
      <c r="S13" s="4">
        <f t="shared" si="6"/>
        <v>-184802</v>
      </c>
      <c r="T13" s="7">
        <f t="shared" si="7"/>
        <v>0.6189649484536083</v>
      </c>
      <c r="U13" s="16" t="s">
        <v>12</v>
      </c>
      <c r="V13" s="4">
        <v>1193000</v>
      </c>
      <c r="W13" s="4">
        <v>1002242</v>
      </c>
      <c r="X13" s="6">
        <f t="shared" si="8"/>
        <v>-190758</v>
      </c>
      <c r="Y13" s="7">
        <f>SUM(W13/V13)</f>
        <v>0.8401022632020118</v>
      </c>
      <c r="Z13" s="4"/>
      <c r="AA13" s="4"/>
      <c r="AB13" s="4">
        <f t="shared" si="9"/>
        <v>0</v>
      </c>
      <c r="AC13" s="7"/>
      <c r="AD13" s="4"/>
      <c r="AE13" s="4"/>
      <c r="AF13" s="4"/>
      <c r="AG13" s="9">
        <f t="shared" si="1"/>
        <v>2657000</v>
      </c>
      <c r="AH13" s="10">
        <f t="shared" si="2"/>
        <v>1980597</v>
      </c>
      <c r="AI13" s="9">
        <f t="shared" si="10"/>
        <v>-676403</v>
      </c>
      <c r="AJ13" s="11">
        <f t="shared" si="11"/>
        <v>0.7454260444109898</v>
      </c>
      <c r="AK13" s="3" t="s">
        <v>12</v>
      </c>
    </row>
    <row r="14" spans="1:37" ht="24" customHeight="1">
      <c r="A14" s="2">
        <v>7</v>
      </c>
      <c r="B14" s="3" t="s">
        <v>13</v>
      </c>
      <c r="C14" s="4">
        <v>32000</v>
      </c>
      <c r="D14" s="6">
        <v>43415</v>
      </c>
      <c r="E14" s="6">
        <f t="shared" si="0"/>
        <v>11415</v>
      </c>
      <c r="F14" s="4"/>
      <c r="G14" s="4"/>
      <c r="H14" s="7">
        <f t="shared" si="3"/>
        <v>1.35671875</v>
      </c>
      <c r="I14" s="4">
        <v>241000</v>
      </c>
      <c r="J14" s="8">
        <v>190978</v>
      </c>
      <c r="K14" s="4">
        <f t="shared" si="4"/>
        <v>-50022</v>
      </c>
      <c r="L14" s="7">
        <f t="shared" si="5"/>
        <v>0.7924398340248963</v>
      </c>
      <c r="M14" s="4">
        <v>25000</v>
      </c>
      <c r="N14" s="4">
        <v>-12000</v>
      </c>
      <c r="O14" s="4"/>
      <c r="P14" s="7">
        <f t="shared" si="12"/>
        <v>-0.48</v>
      </c>
      <c r="Q14" s="4">
        <v>250000</v>
      </c>
      <c r="R14" s="4">
        <v>242831</v>
      </c>
      <c r="S14" s="4">
        <f t="shared" si="6"/>
        <v>-7169</v>
      </c>
      <c r="T14" s="7">
        <f t="shared" si="7"/>
        <v>0.971324</v>
      </c>
      <c r="U14" s="16" t="s">
        <v>13</v>
      </c>
      <c r="V14" s="4"/>
      <c r="W14" s="4"/>
      <c r="X14" s="6">
        <f t="shared" si="8"/>
        <v>0</v>
      </c>
      <c r="Y14" s="7"/>
      <c r="Z14" s="4"/>
      <c r="AA14" s="4"/>
      <c r="AB14" s="4">
        <f t="shared" si="9"/>
        <v>0</v>
      </c>
      <c r="AC14" s="7"/>
      <c r="AD14" s="4"/>
      <c r="AE14" s="4"/>
      <c r="AF14" s="2"/>
      <c r="AG14" s="9">
        <f t="shared" si="1"/>
        <v>548000</v>
      </c>
      <c r="AH14" s="10">
        <f t="shared" si="2"/>
        <v>465224</v>
      </c>
      <c r="AI14" s="9">
        <f t="shared" si="10"/>
        <v>-82776</v>
      </c>
      <c r="AJ14" s="11">
        <f t="shared" si="11"/>
        <v>0.8489489051094891</v>
      </c>
      <c r="AK14" s="3" t="s">
        <v>13</v>
      </c>
    </row>
    <row r="15" spans="1:37" ht="24" customHeight="1">
      <c r="A15" s="2">
        <v>8</v>
      </c>
      <c r="B15" s="3" t="s">
        <v>14</v>
      </c>
      <c r="C15" s="4">
        <v>63000</v>
      </c>
      <c r="D15" s="6">
        <v>88074</v>
      </c>
      <c r="E15" s="6">
        <f t="shared" si="0"/>
        <v>25074</v>
      </c>
      <c r="F15" s="4"/>
      <c r="G15" s="4"/>
      <c r="H15" s="7">
        <f t="shared" si="3"/>
        <v>1.398</v>
      </c>
      <c r="I15" s="4">
        <v>500000</v>
      </c>
      <c r="J15" s="8">
        <v>562702</v>
      </c>
      <c r="K15" s="4">
        <f t="shared" si="4"/>
        <v>62702</v>
      </c>
      <c r="L15" s="7">
        <f t="shared" si="5"/>
        <v>1.125404</v>
      </c>
      <c r="M15" s="4">
        <v>9000</v>
      </c>
      <c r="N15" s="4">
        <v>22</v>
      </c>
      <c r="O15" s="4"/>
      <c r="P15" s="7">
        <f t="shared" si="12"/>
        <v>0.0024444444444444444</v>
      </c>
      <c r="Q15" s="4">
        <v>30000</v>
      </c>
      <c r="R15" s="4">
        <v>9011</v>
      </c>
      <c r="S15" s="4">
        <f t="shared" si="6"/>
        <v>-20989</v>
      </c>
      <c r="T15" s="7">
        <f t="shared" si="7"/>
        <v>0.30036666666666667</v>
      </c>
      <c r="U15" s="16" t="s">
        <v>14</v>
      </c>
      <c r="V15" s="4">
        <v>77000</v>
      </c>
      <c r="W15" s="4">
        <v>9873</v>
      </c>
      <c r="X15" s="6">
        <f t="shared" si="8"/>
        <v>-67127</v>
      </c>
      <c r="Y15" s="7">
        <f>SUM(W15/V15)</f>
        <v>0.1282207792207792</v>
      </c>
      <c r="Z15" s="4"/>
      <c r="AA15" s="4"/>
      <c r="AB15" s="4">
        <f t="shared" si="9"/>
        <v>0</v>
      </c>
      <c r="AC15" s="7"/>
      <c r="AD15" s="4"/>
      <c r="AE15" s="4"/>
      <c r="AF15" s="2"/>
      <c r="AG15" s="9">
        <f t="shared" si="1"/>
        <v>679000</v>
      </c>
      <c r="AH15" s="10">
        <f t="shared" si="2"/>
        <v>669682</v>
      </c>
      <c r="AI15" s="9">
        <f t="shared" si="10"/>
        <v>-9318</v>
      </c>
      <c r="AJ15" s="11">
        <f t="shared" si="11"/>
        <v>0.9862768777614138</v>
      </c>
      <c r="AK15" s="3" t="s">
        <v>14</v>
      </c>
    </row>
    <row r="16" spans="1:37" ht="24" customHeight="1">
      <c r="A16" s="2">
        <v>9</v>
      </c>
      <c r="B16" s="3" t="s">
        <v>15</v>
      </c>
      <c r="C16" s="4">
        <v>41000</v>
      </c>
      <c r="D16" s="5">
        <v>53891</v>
      </c>
      <c r="E16" s="6">
        <f t="shared" si="0"/>
        <v>12891</v>
      </c>
      <c r="F16" s="4"/>
      <c r="G16" s="4"/>
      <c r="H16" s="7">
        <f t="shared" si="3"/>
        <v>1.3144146341463414</v>
      </c>
      <c r="I16" s="4">
        <v>600000</v>
      </c>
      <c r="J16" s="8">
        <v>486686</v>
      </c>
      <c r="K16" s="4">
        <f t="shared" si="4"/>
        <v>-113314</v>
      </c>
      <c r="L16" s="7">
        <f t="shared" si="5"/>
        <v>0.8111433333333333</v>
      </c>
      <c r="M16" s="4">
        <v>1000</v>
      </c>
      <c r="N16" s="4"/>
      <c r="O16" s="4"/>
      <c r="P16" s="7">
        <f t="shared" si="12"/>
        <v>0</v>
      </c>
      <c r="Q16" s="4">
        <v>395000</v>
      </c>
      <c r="R16" s="4">
        <v>165450</v>
      </c>
      <c r="S16" s="4">
        <f t="shared" si="6"/>
        <v>-229550</v>
      </c>
      <c r="T16" s="7">
        <f t="shared" si="7"/>
        <v>0.4188607594936709</v>
      </c>
      <c r="U16" s="16" t="s">
        <v>15</v>
      </c>
      <c r="V16" s="4"/>
      <c r="W16" s="4"/>
      <c r="X16" s="6">
        <f t="shared" si="8"/>
        <v>0</v>
      </c>
      <c r="Y16" s="7"/>
      <c r="Z16" s="4"/>
      <c r="AA16" s="4"/>
      <c r="AB16" s="4">
        <f t="shared" si="9"/>
        <v>0</v>
      </c>
      <c r="AC16" s="7"/>
      <c r="AD16" s="4"/>
      <c r="AE16" s="4"/>
      <c r="AF16" s="2"/>
      <c r="AG16" s="9">
        <f t="shared" si="1"/>
        <v>1037000</v>
      </c>
      <c r="AH16" s="10">
        <f t="shared" si="2"/>
        <v>706027</v>
      </c>
      <c r="AI16" s="9">
        <f t="shared" si="10"/>
        <v>-330973</v>
      </c>
      <c r="AJ16" s="11">
        <f t="shared" si="11"/>
        <v>0.6808360655737705</v>
      </c>
      <c r="AK16" s="3" t="s">
        <v>15</v>
      </c>
    </row>
    <row r="17" spans="1:37" ht="24" customHeight="1">
      <c r="A17" s="2">
        <v>10</v>
      </c>
      <c r="B17" s="3" t="s">
        <v>16</v>
      </c>
      <c r="C17" s="4">
        <v>75000</v>
      </c>
      <c r="D17" s="5">
        <v>74486</v>
      </c>
      <c r="E17" s="6">
        <f t="shared" si="0"/>
        <v>-514</v>
      </c>
      <c r="F17" s="4"/>
      <c r="G17" s="4"/>
      <c r="H17" s="7">
        <f t="shared" si="3"/>
        <v>0.9931466666666666</v>
      </c>
      <c r="I17" s="4">
        <v>229000</v>
      </c>
      <c r="J17" s="8">
        <v>406961</v>
      </c>
      <c r="K17" s="4">
        <f t="shared" si="4"/>
        <v>177961</v>
      </c>
      <c r="L17" s="7">
        <f t="shared" si="5"/>
        <v>1.7771222707423582</v>
      </c>
      <c r="M17" s="4">
        <v>17000</v>
      </c>
      <c r="N17" s="4">
        <v>21035</v>
      </c>
      <c r="O17" s="4"/>
      <c r="P17" s="7">
        <f t="shared" si="12"/>
        <v>1.2373529411764705</v>
      </c>
      <c r="Q17" s="4">
        <v>148000</v>
      </c>
      <c r="R17" s="4">
        <v>74799</v>
      </c>
      <c r="S17" s="4">
        <f t="shared" si="6"/>
        <v>-73201</v>
      </c>
      <c r="T17" s="7">
        <f t="shared" si="7"/>
        <v>0.5053986486486487</v>
      </c>
      <c r="U17" s="16" t="s">
        <v>16</v>
      </c>
      <c r="V17" s="4"/>
      <c r="W17" s="4"/>
      <c r="X17" s="6">
        <f t="shared" si="8"/>
        <v>0</v>
      </c>
      <c r="Y17" s="7"/>
      <c r="Z17" s="4"/>
      <c r="AA17" s="4"/>
      <c r="AB17" s="4">
        <f t="shared" si="9"/>
        <v>0</v>
      </c>
      <c r="AC17" s="7"/>
      <c r="AD17" s="4"/>
      <c r="AE17" s="4"/>
      <c r="AF17" s="2"/>
      <c r="AG17" s="9">
        <f t="shared" si="1"/>
        <v>469000</v>
      </c>
      <c r="AH17" s="10">
        <f t="shared" si="2"/>
        <v>577281</v>
      </c>
      <c r="AI17" s="9">
        <f t="shared" si="10"/>
        <v>108281</v>
      </c>
      <c r="AJ17" s="11">
        <f t="shared" si="11"/>
        <v>1.2308763326226013</v>
      </c>
      <c r="AK17" s="3" t="s">
        <v>16</v>
      </c>
    </row>
    <row r="18" spans="1:37" ht="24" customHeight="1">
      <c r="A18" s="2">
        <v>11</v>
      </c>
      <c r="B18" s="3" t="s">
        <v>17</v>
      </c>
      <c r="C18" s="4">
        <v>24000</v>
      </c>
      <c r="D18" s="5">
        <v>30381</v>
      </c>
      <c r="E18" s="6">
        <f t="shared" si="0"/>
        <v>6381</v>
      </c>
      <c r="F18" s="4"/>
      <c r="G18" s="4"/>
      <c r="H18" s="7">
        <f t="shared" si="3"/>
        <v>1.265875</v>
      </c>
      <c r="I18" s="4">
        <v>490000</v>
      </c>
      <c r="J18" s="8">
        <v>531131</v>
      </c>
      <c r="K18" s="4">
        <f t="shared" si="4"/>
        <v>41131</v>
      </c>
      <c r="L18" s="7">
        <f t="shared" si="5"/>
        <v>1.0839408163265307</v>
      </c>
      <c r="M18" s="4"/>
      <c r="N18" s="4"/>
      <c r="O18" s="4"/>
      <c r="P18" s="7"/>
      <c r="Q18" s="4">
        <v>252000</v>
      </c>
      <c r="R18" s="4">
        <v>210620</v>
      </c>
      <c r="S18" s="4">
        <f t="shared" si="6"/>
        <v>-41380</v>
      </c>
      <c r="T18" s="7">
        <f t="shared" si="7"/>
        <v>0.8357936507936508</v>
      </c>
      <c r="U18" s="16" t="s">
        <v>17</v>
      </c>
      <c r="V18" s="4"/>
      <c r="W18" s="4"/>
      <c r="X18" s="6">
        <f t="shared" si="8"/>
        <v>0</v>
      </c>
      <c r="Y18" s="7"/>
      <c r="Z18" s="4"/>
      <c r="AA18" s="4"/>
      <c r="AB18" s="4">
        <f t="shared" si="9"/>
        <v>0</v>
      </c>
      <c r="AC18" s="7"/>
      <c r="AD18" s="4"/>
      <c r="AE18" s="4"/>
      <c r="AF18" s="2"/>
      <c r="AG18" s="9">
        <f t="shared" si="1"/>
        <v>766000</v>
      </c>
      <c r="AH18" s="10">
        <f t="shared" si="2"/>
        <v>772132</v>
      </c>
      <c r="AI18" s="9">
        <f t="shared" si="10"/>
        <v>6132</v>
      </c>
      <c r="AJ18" s="11">
        <f t="shared" si="11"/>
        <v>1.008005221932115</v>
      </c>
      <c r="AK18" s="3" t="s">
        <v>17</v>
      </c>
    </row>
    <row r="19" spans="1:37" ht="24" customHeight="1">
      <c r="A19" s="2">
        <v>12</v>
      </c>
      <c r="B19" s="3" t="s">
        <v>18</v>
      </c>
      <c r="C19" s="4">
        <v>30000</v>
      </c>
      <c r="D19" s="5">
        <v>35450</v>
      </c>
      <c r="E19" s="6">
        <f t="shared" si="0"/>
        <v>5450</v>
      </c>
      <c r="F19" s="4"/>
      <c r="G19" s="4"/>
      <c r="H19" s="7">
        <f t="shared" si="3"/>
        <v>1.1816666666666666</v>
      </c>
      <c r="I19" s="4">
        <v>415000</v>
      </c>
      <c r="J19" s="8">
        <v>382855</v>
      </c>
      <c r="K19" s="4">
        <f t="shared" si="4"/>
        <v>-32145</v>
      </c>
      <c r="L19" s="7">
        <f t="shared" si="5"/>
        <v>0.9225421686746988</v>
      </c>
      <c r="M19" s="4"/>
      <c r="N19" s="4"/>
      <c r="O19" s="4"/>
      <c r="P19" s="7"/>
      <c r="Q19" s="4">
        <v>150000</v>
      </c>
      <c r="R19" s="4">
        <v>149154</v>
      </c>
      <c r="S19" s="4">
        <f t="shared" si="6"/>
        <v>-846</v>
      </c>
      <c r="T19" s="7">
        <f t="shared" si="7"/>
        <v>0.99436</v>
      </c>
      <c r="U19" s="16" t="s">
        <v>18</v>
      </c>
      <c r="V19" s="4"/>
      <c r="W19" s="4"/>
      <c r="X19" s="6">
        <f t="shared" si="8"/>
        <v>0</v>
      </c>
      <c r="Y19" s="7"/>
      <c r="Z19" s="4"/>
      <c r="AA19" s="4"/>
      <c r="AB19" s="4">
        <f t="shared" si="9"/>
        <v>0</v>
      </c>
      <c r="AC19" s="7"/>
      <c r="AD19" s="4"/>
      <c r="AE19" s="4"/>
      <c r="AF19" s="2"/>
      <c r="AG19" s="9">
        <f t="shared" si="1"/>
        <v>595000</v>
      </c>
      <c r="AH19" s="10">
        <f t="shared" si="2"/>
        <v>567459</v>
      </c>
      <c r="AI19" s="9">
        <f t="shared" si="10"/>
        <v>-27541</v>
      </c>
      <c r="AJ19" s="11">
        <f t="shared" si="11"/>
        <v>0.9537126050420168</v>
      </c>
      <c r="AK19" s="3" t="s">
        <v>18</v>
      </c>
    </row>
    <row r="20" spans="1:37" ht="24" customHeight="1">
      <c r="A20" s="2">
        <v>13</v>
      </c>
      <c r="B20" s="3" t="s">
        <v>19</v>
      </c>
      <c r="C20" s="4">
        <v>18000</v>
      </c>
      <c r="D20" s="5">
        <v>13825</v>
      </c>
      <c r="E20" s="6">
        <f t="shared" si="0"/>
        <v>-4175</v>
      </c>
      <c r="F20" s="4"/>
      <c r="G20" s="4"/>
      <c r="H20" s="7">
        <f t="shared" si="3"/>
        <v>0.7680555555555556</v>
      </c>
      <c r="I20" s="4">
        <v>50000</v>
      </c>
      <c r="J20" s="8">
        <v>42340</v>
      </c>
      <c r="K20" s="4">
        <f t="shared" si="4"/>
        <v>-7660</v>
      </c>
      <c r="L20" s="7">
        <f t="shared" si="5"/>
        <v>0.8468</v>
      </c>
      <c r="M20" s="4">
        <v>8000</v>
      </c>
      <c r="N20" s="4"/>
      <c r="O20" s="4"/>
      <c r="P20" s="7">
        <f t="shared" si="12"/>
        <v>0</v>
      </c>
      <c r="Q20" s="4">
        <v>35000</v>
      </c>
      <c r="R20" s="4">
        <v>22761</v>
      </c>
      <c r="S20" s="4">
        <f t="shared" si="6"/>
        <v>-12239</v>
      </c>
      <c r="T20" s="7">
        <f t="shared" si="7"/>
        <v>0.6503142857142857</v>
      </c>
      <c r="U20" s="16" t="s">
        <v>19</v>
      </c>
      <c r="V20" s="4"/>
      <c r="W20" s="4"/>
      <c r="X20" s="6">
        <f t="shared" si="8"/>
        <v>0</v>
      </c>
      <c r="Y20" s="7"/>
      <c r="Z20" s="4"/>
      <c r="AA20" s="4"/>
      <c r="AB20" s="4">
        <f t="shared" si="9"/>
        <v>0</v>
      </c>
      <c r="AC20" s="7"/>
      <c r="AD20" s="4"/>
      <c r="AE20" s="4"/>
      <c r="AF20" s="2"/>
      <c r="AG20" s="9">
        <f t="shared" si="1"/>
        <v>111000</v>
      </c>
      <c r="AH20" s="10">
        <f t="shared" si="2"/>
        <v>78926</v>
      </c>
      <c r="AI20" s="9">
        <f t="shared" si="10"/>
        <v>-32074</v>
      </c>
      <c r="AJ20" s="11">
        <f t="shared" si="11"/>
        <v>0.7110450450450451</v>
      </c>
      <c r="AK20" s="3" t="s">
        <v>19</v>
      </c>
    </row>
    <row r="21" spans="1:37" ht="24" customHeight="1">
      <c r="A21" s="2">
        <v>14</v>
      </c>
      <c r="B21" s="3" t="s">
        <v>20</v>
      </c>
      <c r="C21" s="4">
        <v>74000</v>
      </c>
      <c r="D21" s="5">
        <v>52753</v>
      </c>
      <c r="E21" s="6">
        <f t="shared" si="0"/>
        <v>-21247</v>
      </c>
      <c r="F21" s="4"/>
      <c r="G21" s="4"/>
      <c r="H21" s="7">
        <f t="shared" si="3"/>
        <v>0.7128783783783784</v>
      </c>
      <c r="I21" s="4">
        <v>202000</v>
      </c>
      <c r="J21" s="8">
        <v>179557</v>
      </c>
      <c r="K21" s="4">
        <f t="shared" si="4"/>
        <v>-22443</v>
      </c>
      <c r="L21" s="7">
        <f t="shared" si="5"/>
        <v>0.8888960396039604</v>
      </c>
      <c r="M21" s="4"/>
      <c r="N21" s="4"/>
      <c r="O21" s="4"/>
      <c r="P21" s="7"/>
      <c r="Q21" s="4">
        <v>43000</v>
      </c>
      <c r="R21" s="4">
        <v>43012</v>
      </c>
      <c r="S21" s="4">
        <f t="shared" si="6"/>
        <v>12</v>
      </c>
      <c r="T21" s="7">
        <f t="shared" si="7"/>
        <v>1.000279069767442</v>
      </c>
      <c r="U21" s="16" t="s">
        <v>20</v>
      </c>
      <c r="V21" s="4"/>
      <c r="W21" s="4"/>
      <c r="X21" s="6">
        <f t="shared" si="8"/>
        <v>0</v>
      </c>
      <c r="Y21" s="7"/>
      <c r="Z21" s="4"/>
      <c r="AA21" s="4"/>
      <c r="AB21" s="4">
        <f t="shared" si="9"/>
        <v>0</v>
      </c>
      <c r="AC21" s="7"/>
      <c r="AD21" s="4"/>
      <c r="AE21" s="4"/>
      <c r="AF21" s="2"/>
      <c r="AG21" s="9">
        <f t="shared" si="1"/>
        <v>319000</v>
      </c>
      <c r="AH21" s="10">
        <f t="shared" si="2"/>
        <v>275322</v>
      </c>
      <c r="AI21" s="9">
        <f t="shared" si="10"/>
        <v>-43678</v>
      </c>
      <c r="AJ21" s="11">
        <f t="shared" si="11"/>
        <v>0.8630783699059561</v>
      </c>
      <c r="AK21" s="3" t="s">
        <v>20</v>
      </c>
    </row>
    <row r="22" spans="1:37" ht="24" customHeight="1">
      <c r="A22" s="2">
        <v>15</v>
      </c>
      <c r="B22" s="3" t="s">
        <v>21</v>
      </c>
      <c r="C22" s="4">
        <v>13000</v>
      </c>
      <c r="D22" s="5">
        <v>23106</v>
      </c>
      <c r="E22" s="6">
        <f t="shared" si="0"/>
        <v>10106</v>
      </c>
      <c r="F22" s="4"/>
      <c r="G22" s="4"/>
      <c r="H22" s="7">
        <f t="shared" si="3"/>
        <v>1.7773846153846153</v>
      </c>
      <c r="I22" s="4">
        <v>170000</v>
      </c>
      <c r="J22" s="8">
        <v>241648</v>
      </c>
      <c r="K22" s="4">
        <f t="shared" si="4"/>
        <v>71648</v>
      </c>
      <c r="L22" s="7">
        <f t="shared" si="5"/>
        <v>1.4214588235294117</v>
      </c>
      <c r="M22" s="4"/>
      <c r="N22" s="4">
        <v>275</v>
      </c>
      <c r="O22" s="4"/>
      <c r="P22" s="7"/>
      <c r="Q22" s="4">
        <v>240000</v>
      </c>
      <c r="R22" s="4">
        <v>241046</v>
      </c>
      <c r="S22" s="4">
        <f t="shared" si="6"/>
        <v>1046</v>
      </c>
      <c r="T22" s="7">
        <f t="shared" si="7"/>
        <v>1.0043583333333332</v>
      </c>
      <c r="U22" s="16" t="s">
        <v>21</v>
      </c>
      <c r="V22" s="4"/>
      <c r="W22" s="4"/>
      <c r="X22" s="6">
        <f t="shared" si="8"/>
        <v>0</v>
      </c>
      <c r="Y22" s="7"/>
      <c r="Z22" s="4"/>
      <c r="AA22" s="4"/>
      <c r="AB22" s="4">
        <f t="shared" si="9"/>
        <v>0</v>
      </c>
      <c r="AC22" s="7"/>
      <c r="AD22" s="4"/>
      <c r="AE22" s="4"/>
      <c r="AF22" s="2"/>
      <c r="AG22" s="9">
        <f t="shared" si="1"/>
        <v>423000</v>
      </c>
      <c r="AH22" s="10">
        <f t="shared" si="2"/>
        <v>506075</v>
      </c>
      <c r="AI22" s="9">
        <f t="shared" si="10"/>
        <v>83075</v>
      </c>
      <c r="AJ22" s="11">
        <f t="shared" si="11"/>
        <v>1.1963947990543735</v>
      </c>
      <c r="AK22" s="3" t="s">
        <v>21</v>
      </c>
    </row>
    <row r="23" spans="1:37" ht="24" customHeight="1">
      <c r="A23" s="2">
        <v>16</v>
      </c>
      <c r="B23" s="3" t="s">
        <v>22</v>
      </c>
      <c r="C23" s="4">
        <v>23000</v>
      </c>
      <c r="D23" s="5">
        <v>33781</v>
      </c>
      <c r="E23" s="6">
        <f t="shared" si="0"/>
        <v>10781</v>
      </c>
      <c r="F23" s="4"/>
      <c r="G23" s="4"/>
      <c r="H23" s="7">
        <f t="shared" si="3"/>
        <v>1.4687391304347825</v>
      </c>
      <c r="I23" s="4">
        <v>883000</v>
      </c>
      <c r="J23" s="8">
        <v>1286800</v>
      </c>
      <c r="K23" s="4">
        <f t="shared" si="4"/>
        <v>403800</v>
      </c>
      <c r="L23" s="7">
        <f t="shared" si="5"/>
        <v>1.4573046432616081</v>
      </c>
      <c r="M23" s="4">
        <v>3000</v>
      </c>
      <c r="N23" s="4"/>
      <c r="O23" s="4"/>
      <c r="P23" s="7"/>
      <c r="Q23" s="4">
        <v>206000</v>
      </c>
      <c r="R23" s="4">
        <v>124894</v>
      </c>
      <c r="S23" s="4">
        <f t="shared" si="6"/>
        <v>-81106</v>
      </c>
      <c r="T23" s="7">
        <f t="shared" si="7"/>
        <v>0.6062815533980582</v>
      </c>
      <c r="U23" s="16" t="s">
        <v>22</v>
      </c>
      <c r="V23" s="4"/>
      <c r="W23" s="4"/>
      <c r="X23" s="6">
        <f t="shared" si="8"/>
        <v>0</v>
      </c>
      <c r="Y23" s="7"/>
      <c r="Z23" s="4"/>
      <c r="AA23" s="4"/>
      <c r="AB23" s="4">
        <f t="shared" si="9"/>
        <v>0</v>
      </c>
      <c r="AC23" s="7"/>
      <c r="AD23" s="4"/>
      <c r="AE23" s="4"/>
      <c r="AF23" s="2"/>
      <c r="AG23" s="9">
        <f t="shared" si="1"/>
        <v>1115000</v>
      </c>
      <c r="AH23" s="10">
        <f t="shared" si="2"/>
        <v>1445475</v>
      </c>
      <c r="AI23" s="9">
        <f t="shared" si="10"/>
        <v>330475</v>
      </c>
      <c r="AJ23" s="11">
        <f t="shared" si="11"/>
        <v>1.296390134529148</v>
      </c>
      <c r="AK23" s="3" t="s">
        <v>22</v>
      </c>
    </row>
    <row r="24" spans="1:37" ht="24" customHeight="1">
      <c r="A24" s="2">
        <v>17</v>
      </c>
      <c r="B24" s="3" t="s">
        <v>23</v>
      </c>
      <c r="C24" s="4">
        <v>65000</v>
      </c>
      <c r="D24" s="5">
        <v>76514</v>
      </c>
      <c r="E24" s="6">
        <f t="shared" si="0"/>
        <v>11514</v>
      </c>
      <c r="F24" s="4"/>
      <c r="G24" s="4"/>
      <c r="H24" s="7">
        <f t="shared" si="3"/>
        <v>1.1771384615384615</v>
      </c>
      <c r="I24" s="4">
        <v>440000</v>
      </c>
      <c r="J24" s="8">
        <v>413766</v>
      </c>
      <c r="K24" s="4">
        <f t="shared" si="4"/>
        <v>-26234</v>
      </c>
      <c r="L24" s="7">
        <f t="shared" si="5"/>
        <v>0.9403772727272727</v>
      </c>
      <c r="M24" s="4">
        <v>1000</v>
      </c>
      <c r="N24" s="4">
        <v>2316</v>
      </c>
      <c r="O24" s="4"/>
      <c r="P24" s="7"/>
      <c r="Q24" s="4">
        <v>411000</v>
      </c>
      <c r="R24" s="4">
        <v>193575</v>
      </c>
      <c r="S24" s="4">
        <f t="shared" si="6"/>
        <v>-217425</v>
      </c>
      <c r="T24" s="7">
        <f t="shared" si="7"/>
        <v>0.470985401459854</v>
      </c>
      <c r="U24" s="16" t="s">
        <v>23</v>
      </c>
      <c r="V24" s="4"/>
      <c r="W24" s="4"/>
      <c r="X24" s="6">
        <f t="shared" si="8"/>
        <v>0</v>
      </c>
      <c r="Y24" s="7"/>
      <c r="Z24" s="4"/>
      <c r="AA24" s="4"/>
      <c r="AB24" s="4">
        <f t="shared" si="9"/>
        <v>0</v>
      </c>
      <c r="AC24" s="7"/>
      <c r="AD24" s="4"/>
      <c r="AE24" s="4"/>
      <c r="AF24" s="2"/>
      <c r="AG24" s="9">
        <f t="shared" si="1"/>
        <v>917000</v>
      </c>
      <c r="AH24" s="10">
        <f t="shared" si="2"/>
        <v>686171</v>
      </c>
      <c r="AI24" s="9">
        <f t="shared" si="10"/>
        <v>-230829</v>
      </c>
      <c r="AJ24" s="11">
        <f t="shared" si="11"/>
        <v>0.748278080697928</v>
      </c>
      <c r="AK24" s="3" t="s">
        <v>23</v>
      </c>
    </row>
    <row r="25" spans="1:37" ht="24" customHeight="1">
      <c r="A25" s="2">
        <v>18</v>
      </c>
      <c r="B25" s="3" t="s">
        <v>24</v>
      </c>
      <c r="C25" s="4">
        <v>70000</v>
      </c>
      <c r="D25" s="5">
        <v>88950</v>
      </c>
      <c r="E25" s="6">
        <f t="shared" si="0"/>
        <v>18950</v>
      </c>
      <c r="F25" s="4"/>
      <c r="G25" s="4"/>
      <c r="H25" s="7">
        <f t="shared" si="3"/>
        <v>1.2707142857142857</v>
      </c>
      <c r="I25" s="4">
        <v>210000</v>
      </c>
      <c r="J25" s="8">
        <v>98789</v>
      </c>
      <c r="K25" s="4">
        <f t="shared" si="4"/>
        <v>-111211</v>
      </c>
      <c r="L25" s="7">
        <f t="shared" si="5"/>
        <v>0.4704238095238095</v>
      </c>
      <c r="M25" s="4"/>
      <c r="N25" s="4"/>
      <c r="O25" s="4"/>
      <c r="P25" s="7"/>
      <c r="Q25" s="4">
        <v>255000</v>
      </c>
      <c r="R25" s="6">
        <v>134762</v>
      </c>
      <c r="S25" s="4">
        <f t="shared" si="6"/>
        <v>-120238</v>
      </c>
      <c r="T25" s="7">
        <f t="shared" si="7"/>
        <v>0.528478431372549</v>
      </c>
      <c r="U25" s="16" t="s">
        <v>24</v>
      </c>
      <c r="V25" s="4"/>
      <c r="W25" s="4"/>
      <c r="X25" s="6">
        <f t="shared" si="8"/>
        <v>0</v>
      </c>
      <c r="Y25" s="7"/>
      <c r="Z25" s="4"/>
      <c r="AA25" s="4"/>
      <c r="AB25" s="4">
        <f t="shared" si="9"/>
        <v>0</v>
      </c>
      <c r="AC25" s="7"/>
      <c r="AD25" s="4"/>
      <c r="AE25" s="4"/>
      <c r="AF25" s="2">
        <v>1168</v>
      </c>
      <c r="AG25" s="9">
        <f t="shared" si="1"/>
        <v>535000</v>
      </c>
      <c r="AH25" s="10">
        <f t="shared" si="2"/>
        <v>323669</v>
      </c>
      <c r="AI25" s="9">
        <f t="shared" si="10"/>
        <v>-211331</v>
      </c>
      <c r="AJ25" s="11">
        <f t="shared" si="11"/>
        <v>0.6049887850467289</v>
      </c>
      <c r="AK25" s="3" t="s">
        <v>24</v>
      </c>
    </row>
    <row r="26" spans="1:37" ht="24" customHeight="1">
      <c r="A26" s="2">
        <v>19</v>
      </c>
      <c r="B26" s="3" t="s">
        <v>25</v>
      </c>
      <c r="C26" s="4">
        <v>350000</v>
      </c>
      <c r="D26" s="6">
        <v>350187</v>
      </c>
      <c r="E26" s="6">
        <f t="shared" si="0"/>
        <v>187</v>
      </c>
      <c r="F26" s="4"/>
      <c r="G26" s="4"/>
      <c r="H26" s="7">
        <f t="shared" si="3"/>
        <v>1.0005342857142858</v>
      </c>
      <c r="I26" s="4">
        <v>2482000</v>
      </c>
      <c r="J26" s="8">
        <v>1137048</v>
      </c>
      <c r="K26" s="4">
        <f t="shared" si="4"/>
        <v>-1344952</v>
      </c>
      <c r="L26" s="7">
        <f t="shared" si="5"/>
        <v>0.4581176470588235</v>
      </c>
      <c r="M26" s="4"/>
      <c r="N26" s="4"/>
      <c r="O26" s="4"/>
      <c r="P26" s="7"/>
      <c r="Q26" s="4">
        <v>639000</v>
      </c>
      <c r="R26" s="4">
        <v>110900</v>
      </c>
      <c r="S26" s="4">
        <f t="shared" si="6"/>
        <v>-528100</v>
      </c>
      <c r="T26" s="7">
        <f t="shared" si="7"/>
        <v>0.17355242566510173</v>
      </c>
      <c r="U26" s="16" t="s">
        <v>25</v>
      </c>
      <c r="V26" s="4"/>
      <c r="W26" s="4"/>
      <c r="X26" s="6">
        <f t="shared" si="8"/>
        <v>0</v>
      </c>
      <c r="Y26" s="7"/>
      <c r="Z26" s="4"/>
      <c r="AA26" s="4"/>
      <c r="AB26" s="4">
        <f t="shared" si="9"/>
        <v>0</v>
      </c>
      <c r="AC26" s="7"/>
      <c r="AD26" s="4"/>
      <c r="AE26" s="4"/>
      <c r="AF26" s="2"/>
      <c r="AG26" s="9">
        <f t="shared" si="1"/>
        <v>3471000</v>
      </c>
      <c r="AH26" s="10">
        <f t="shared" si="2"/>
        <v>1598135</v>
      </c>
      <c r="AI26" s="9">
        <f t="shared" si="10"/>
        <v>-1872865</v>
      </c>
      <c r="AJ26" s="11">
        <f t="shared" si="11"/>
        <v>0.46042494958225294</v>
      </c>
      <c r="AK26" s="3" t="s">
        <v>25</v>
      </c>
    </row>
    <row r="27" spans="1:37" ht="24" customHeight="1">
      <c r="A27" s="2">
        <v>20</v>
      </c>
      <c r="B27" s="3" t="s">
        <v>26</v>
      </c>
      <c r="C27" s="4">
        <v>130000</v>
      </c>
      <c r="D27" s="5">
        <v>151155</v>
      </c>
      <c r="E27" s="6">
        <f t="shared" si="0"/>
        <v>21155</v>
      </c>
      <c r="F27" s="4"/>
      <c r="G27" s="4"/>
      <c r="H27" s="7">
        <f t="shared" si="3"/>
        <v>1.1627307692307691</v>
      </c>
      <c r="I27" s="4">
        <v>256000</v>
      </c>
      <c r="J27" s="8">
        <v>312179</v>
      </c>
      <c r="K27" s="4">
        <f t="shared" si="4"/>
        <v>56179</v>
      </c>
      <c r="L27" s="7">
        <f t="shared" si="5"/>
        <v>1.21944921875</v>
      </c>
      <c r="M27" s="4"/>
      <c r="N27" s="4">
        <v>16500</v>
      </c>
      <c r="O27" s="4">
        <f aca="true" t="shared" si="13" ref="O27:O35">SUM(N27-M27)</f>
        <v>16500</v>
      </c>
      <c r="P27" s="7"/>
      <c r="Q27" s="4">
        <v>160000</v>
      </c>
      <c r="R27" s="6">
        <v>69527.15</v>
      </c>
      <c r="S27" s="4">
        <f t="shared" si="6"/>
        <v>-90472.85</v>
      </c>
      <c r="T27" s="7">
        <f t="shared" si="7"/>
        <v>0.43454468749999997</v>
      </c>
      <c r="U27" s="16" t="s">
        <v>26</v>
      </c>
      <c r="V27" s="4"/>
      <c r="W27" s="4"/>
      <c r="X27" s="6">
        <f t="shared" si="8"/>
        <v>0</v>
      </c>
      <c r="Y27" s="7"/>
      <c r="Z27" s="4"/>
      <c r="AA27" s="4"/>
      <c r="AB27" s="4">
        <f t="shared" si="9"/>
        <v>0</v>
      </c>
      <c r="AC27" s="7"/>
      <c r="AD27" s="4"/>
      <c r="AE27" s="4"/>
      <c r="AF27" s="2"/>
      <c r="AG27" s="9">
        <f t="shared" si="1"/>
        <v>546000</v>
      </c>
      <c r="AH27" s="10">
        <f t="shared" si="2"/>
        <v>549361.15</v>
      </c>
      <c r="AI27" s="9">
        <f t="shared" si="10"/>
        <v>3361.1500000000233</v>
      </c>
      <c r="AJ27" s="11">
        <f t="shared" si="11"/>
        <v>1.0061559523809525</v>
      </c>
      <c r="AK27" s="3" t="s">
        <v>26</v>
      </c>
    </row>
    <row r="28" spans="1:37" ht="24" customHeight="1">
      <c r="A28" s="2">
        <v>21</v>
      </c>
      <c r="B28" s="3" t="s">
        <v>27</v>
      </c>
      <c r="C28" s="4">
        <v>61000</v>
      </c>
      <c r="D28" s="5">
        <v>66515</v>
      </c>
      <c r="E28" s="6">
        <f t="shared" si="0"/>
        <v>5515</v>
      </c>
      <c r="F28" s="4"/>
      <c r="G28" s="4"/>
      <c r="H28" s="7">
        <f t="shared" si="3"/>
        <v>1.0904098360655738</v>
      </c>
      <c r="I28" s="4">
        <v>559000</v>
      </c>
      <c r="J28" s="8">
        <v>476514</v>
      </c>
      <c r="K28" s="4">
        <f t="shared" si="4"/>
        <v>-82486</v>
      </c>
      <c r="L28" s="7">
        <f t="shared" si="5"/>
        <v>0.8524400715563506</v>
      </c>
      <c r="M28" s="4">
        <v>64000</v>
      </c>
      <c r="N28" s="6">
        <v>-4500</v>
      </c>
      <c r="O28" s="4">
        <f t="shared" si="13"/>
        <v>-68500</v>
      </c>
      <c r="P28" s="7">
        <f t="shared" si="12"/>
        <v>-0.0703125</v>
      </c>
      <c r="Q28" s="4">
        <v>370000</v>
      </c>
      <c r="R28" s="4">
        <v>281928</v>
      </c>
      <c r="S28" s="4">
        <f t="shared" si="6"/>
        <v>-88072</v>
      </c>
      <c r="T28" s="7">
        <f t="shared" si="7"/>
        <v>0.7619675675675676</v>
      </c>
      <c r="U28" s="16" t="s">
        <v>27</v>
      </c>
      <c r="V28" s="4"/>
      <c r="W28" s="4"/>
      <c r="X28" s="6">
        <f t="shared" si="8"/>
        <v>0</v>
      </c>
      <c r="Y28" s="7"/>
      <c r="Z28" s="4"/>
      <c r="AA28" s="4"/>
      <c r="AB28" s="4">
        <f t="shared" si="9"/>
        <v>0</v>
      </c>
      <c r="AC28" s="7"/>
      <c r="AD28" s="4"/>
      <c r="AE28" s="4"/>
      <c r="AF28" s="2"/>
      <c r="AG28" s="9">
        <f t="shared" si="1"/>
        <v>1054000</v>
      </c>
      <c r="AH28" s="10">
        <f t="shared" si="2"/>
        <v>820457</v>
      </c>
      <c r="AI28" s="9">
        <f t="shared" si="10"/>
        <v>-233543</v>
      </c>
      <c r="AJ28" s="11">
        <f t="shared" si="11"/>
        <v>0.7784222011385199</v>
      </c>
      <c r="AK28" s="3" t="s">
        <v>27</v>
      </c>
    </row>
    <row r="29" spans="1:37" ht="24" customHeight="1">
      <c r="A29" s="2">
        <v>22</v>
      </c>
      <c r="B29" s="3" t="s">
        <v>28</v>
      </c>
      <c r="C29" s="4">
        <v>200000</v>
      </c>
      <c r="D29" s="5">
        <v>322510</v>
      </c>
      <c r="E29" s="6">
        <f t="shared" si="0"/>
        <v>122510</v>
      </c>
      <c r="F29" s="4"/>
      <c r="G29" s="4"/>
      <c r="H29" s="7">
        <f t="shared" si="3"/>
        <v>1.61255</v>
      </c>
      <c r="I29" s="4">
        <v>1330000</v>
      </c>
      <c r="J29" s="8">
        <v>763945</v>
      </c>
      <c r="K29" s="4">
        <f t="shared" si="4"/>
        <v>-566055</v>
      </c>
      <c r="L29" s="7">
        <f t="shared" si="5"/>
        <v>0.5743947368421053</v>
      </c>
      <c r="M29" s="4"/>
      <c r="N29" s="4">
        <v>450</v>
      </c>
      <c r="O29" s="4">
        <f t="shared" si="13"/>
        <v>450</v>
      </c>
      <c r="P29" s="7"/>
      <c r="Q29" s="4">
        <v>1297000</v>
      </c>
      <c r="R29" s="4">
        <v>530994</v>
      </c>
      <c r="S29" s="4">
        <f t="shared" si="6"/>
        <v>-766006</v>
      </c>
      <c r="T29" s="7">
        <f t="shared" si="7"/>
        <v>0.40940169622205086</v>
      </c>
      <c r="U29" s="16" t="s">
        <v>28</v>
      </c>
      <c r="V29" s="4">
        <v>100000</v>
      </c>
      <c r="W29" s="4">
        <v>262785</v>
      </c>
      <c r="X29" s="6">
        <f t="shared" si="8"/>
        <v>162785</v>
      </c>
      <c r="Y29" s="7">
        <f>SUM(W29/V29)</f>
        <v>2.62785</v>
      </c>
      <c r="Z29" s="4"/>
      <c r="AA29" s="4"/>
      <c r="AB29" s="4">
        <f t="shared" si="9"/>
        <v>0</v>
      </c>
      <c r="AC29" s="7"/>
      <c r="AD29" s="4"/>
      <c r="AE29" s="4"/>
      <c r="AF29" s="2"/>
      <c r="AG29" s="9">
        <f t="shared" si="1"/>
        <v>2927000</v>
      </c>
      <c r="AH29" s="10">
        <f t="shared" si="2"/>
        <v>1880684</v>
      </c>
      <c r="AI29" s="9">
        <f t="shared" si="10"/>
        <v>-1046316</v>
      </c>
      <c r="AJ29" s="11">
        <f t="shared" si="11"/>
        <v>0.6425295524427742</v>
      </c>
      <c r="AK29" s="3" t="s">
        <v>28</v>
      </c>
    </row>
    <row r="30" spans="1:37" ht="24" customHeight="1">
      <c r="A30" s="2">
        <v>23</v>
      </c>
      <c r="B30" s="3" t="s">
        <v>29</v>
      </c>
      <c r="C30" s="4">
        <v>100000</v>
      </c>
      <c r="D30" s="5">
        <v>136507</v>
      </c>
      <c r="E30" s="6">
        <f t="shared" si="0"/>
        <v>36507</v>
      </c>
      <c r="F30" s="4"/>
      <c r="G30" s="4"/>
      <c r="H30" s="7">
        <f t="shared" si="3"/>
        <v>1.36507</v>
      </c>
      <c r="I30" s="4">
        <v>660000</v>
      </c>
      <c r="J30" s="8">
        <v>510829</v>
      </c>
      <c r="K30" s="4">
        <f t="shared" si="4"/>
        <v>-149171</v>
      </c>
      <c r="L30" s="7">
        <f t="shared" si="5"/>
        <v>0.7739833333333334</v>
      </c>
      <c r="M30" s="4">
        <v>5000</v>
      </c>
      <c r="N30" s="4">
        <v>28500</v>
      </c>
      <c r="O30" s="4">
        <f t="shared" si="13"/>
        <v>23500</v>
      </c>
      <c r="P30" s="7">
        <f t="shared" si="12"/>
        <v>5.7</v>
      </c>
      <c r="Q30" s="4">
        <v>725000</v>
      </c>
      <c r="R30" s="6">
        <v>373646</v>
      </c>
      <c r="S30" s="4">
        <f t="shared" si="6"/>
        <v>-351354</v>
      </c>
      <c r="T30" s="7">
        <f t="shared" si="7"/>
        <v>0.5153737931034483</v>
      </c>
      <c r="U30" s="16" t="s">
        <v>29</v>
      </c>
      <c r="V30" s="4">
        <v>50000</v>
      </c>
      <c r="W30" s="6">
        <v>104000</v>
      </c>
      <c r="X30" s="6">
        <f t="shared" si="8"/>
        <v>54000</v>
      </c>
      <c r="Y30" s="7"/>
      <c r="Z30" s="4"/>
      <c r="AA30" s="4"/>
      <c r="AB30" s="4">
        <f t="shared" si="9"/>
        <v>0</v>
      </c>
      <c r="AC30" s="7"/>
      <c r="AD30" s="4"/>
      <c r="AE30" s="4"/>
      <c r="AF30" s="2"/>
      <c r="AG30" s="9">
        <f t="shared" si="1"/>
        <v>1540000</v>
      </c>
      <c r="AH30" s="10">
        <f t="shared" si="2"/>
        <v>1153482</v>
      </c>
      <c r="AI30" s="9">
        <f t="shared" si="10"/>
        <v>-386518</v>
      </c>
      <c r="AJ30" s="11">
        <f t="shared" si="11"/>
        <v>0.7490142857142857</v>
      </c>
      <c r="AK30" s="3" t="s">
        <v>29</v>
      </c>
    </row>
    <row r="31" spans="1:37" ht="24" customHeight="1">
      <c r="A31" s="2">
        <v>24</v>
      </c>
      <c r="B31" s="3" t="s">
        <v>30</v>
      </c>
      <c r="C31" s="4">
        <v>70000</v>
      </c>
      <c r="D31" s="5">
        <v>93060</v>
      </c>
      <c r="E31" s="6">
        <f t="shared" si="0"/>
        <v>23060</v>
      </c>
      <c r="F31" s="4"/>
      <c r="G31" s="4"/>
      <c r="H31" s="7">
        <f t="shared" si="3"/>
        <v>1.3294285714285714</v>
      </c>
      <c r="I31" s="4">
        <v>363000</v>
      </c>
      <c r="J31" s="8">
        <v>317794</v>
      </c>
      <c r="K31" s="4">
        <f t="shared" si="4"/>
        <v>-45206</v>
      </c>
      <c r="L31" s="7">
        <f t="shared" si="5"/>
        <v>0.875465564738292</v>
      </c>
      <c r="M31" s="4">
        <v>12000</v>
      </c>
      <c r="N31" s="4"/>
      <c r="O31" s="4">
        <f t="shared" si="13"/>
        <v>-12000</v>
      </c>
      <c r="P31" s="7">
        <f t="shared" si="12"/>
        <v>0</v>
      </c>
      <c r="Q31" s="4">
        <v>332000</v>
      </c>
      <c r="R31" s="4">
        <v>184672</v>
      </c>
      <c r="S31" s="4">
        <f t="shared" si="6"/>
        <v>-147328</v>
      </c>
      <c r="T31" s="7">
        <f t="shared" si="7"/>
        <v>0.5562409638554217</v>
      </c>
      <c r="U31" s="16" t="s">
        <v>30</v>
      </c>
      <c r="V31" s="4"/>
      <c r="W31" s="4"/>
      <c r="X31" s="6">
        <f t="shared" si="8"/>
        <v>0</v>
      </c>
      <c r="Y31" s="7"/>
      <c r="Z31" s="4"/>
      <c r="AA31" s="4"/>
      <c r="AB31" s="4">
        <f t="shared" si="9"/>
        <v>0</v>
      </c>
      <c r="AC31" s="7"/>
      <c r="AD31" s="4"/>
      <c r="AE31" s="4"/>
      <c r="AF31" s="2"/>
      <c r="AG31" s="9">
        <f t="shared" si="1"/>
        <v>777000</v>
      </c>
      <c r="AH31" s="10">
        <f t="shared" si="2"/>
        <v>595526</v>
      </c>
      <c r="AI31" s="9">
        <f t="shared" si="10"/>
        <v>-181474</v>
      </c>
      <c r="AJ31" s="11">
        <f t="shared" si="11"/>
        <v>0.7664427284427284</v>
      </c>
      <c r="AK31" s="3" t="s">
        <v>30</v>
      </c>
    </row>
    <row r="32" spans="1:37" ht="24" customHeight="1">
      <c r="A32" s="2">
        <v>25</v>
      </c>
      <c r="B32" s="3" t="s">
        <v>31</v>
      </c>
      <c r="C32" s="4">
        <v>20000</v>
      </c>
      <c r="D32" s="5">
        <v>15187</v>
      </c>
      <c r="E32" s="6">
        <f t="shared" si="0"/>
        <v>-4813</v>
      </c>
      <c r="F32" s="4"/>
      <c r="G32" s="4"/>
      <c r="H32" s="7">
        <f t="shared" si="3"/>
        <v>0.75935</v>
      </c>
      <c r="I32" s="4">
        <v>250000</v>
      </c>
      <c r="J32" s="8">
        <v>111884</v>
      </c>
      <c r="K32" s="4">
        <f t="shared" si="4"/>
        <v>-138116</v>
      </c>
      <c r="L32" s="7">
        <f t="shared" si="5"/>
        <v>0.447536</v>
      </c>
      <c r="M32" s="4">
        <v>3000</v>
      </c>
      <c r="N32" s="4">
        <v>90</v>
      </c>
      <c r="O32" s="4">
        <f t="shared" si="13"/>
        <v>-2910</v>
      </c>
      <c r="P32" s="7">
        <f t="shared" si="12"/>
        <v>0.03</v>
      </c>
      <c r="Q32" s="4">
        <v>200000</v>
      </c>
      <c r="R32" s="4">
        <v>50437</v>
      </c>
      <c r="S32" s="4">
        <f t="shared" si="6"/>
        <v>-149563</v>
      </c>
      <c r="T32" s="7">
        <f t="shared" si="7"/>
        <v>0.252185</v>
      </c>
      <c r="U32" s="16" t="s">
        <v>31</v>
      </c>
      <c r="V32" s="4"/>
      <c r="W32" s="4"/>
      <c r="X32" s="6">
        <f t="shared" si="8"/>
        <v>0</v>
      </c>
      <c r="Y32" s="7"/>
      <c r="Z32" s="4"/>
      <c r="AA32" s="4"/>
      <c r="AB32" s="4">
        <f t="shared" si="9"/>
        <v>0</v>
      </c>
      <c r="AC32" s="7"/>
      <c r="AD32" s="4"/>
      <c r="AE32" s="4"/>
      <c r="AF32" s="2"/>
      <c r="AG32" s="9">
        <f t="shared" si="1"/>
        <v>473000</v>
      </c>
      <c r="AH32" s="10">
        <f t="shared" si="2"/>
        <v>177598</v>
      </c>
      <c r="AI32" s="9">
        <f t="shared" si="10"/>
        <v>-295402</v>
      </c>
      <c r="AJ32" s="11">
        <f t="shared" si="11"/>
        <v>0.37547145877378435</v>
      </c>
      <c r="AK32" s="3" t="s">
        <v>31</v>
      </c>
    </row>
    <row r="33" spans="1:37" ht="24" customHeight="1">
      <c r="A33" s="2">
        <v>26</v>
      </c>
      <c r="B33" s="3" t="s">
        <v>32</v>
      </c>
      <c r="C33" s="4">
        <v>28000</v>
      </c>
      <c r="D33" s="5">
        <v>29457</v>
      </c>
      <c r="E33" s="6">
        <f t="shared" si="0"/>
        <v>1457</v>
      </c>
      <c r="F33" s="4"/>
      <c r="G33" s="4"/>
      <c r="H33" s="7">
        <f t="shared" si="3"/>
        <v>1.0520357142857142</v>
      </c>
      <c r="I33" s="4">
        <v>215000</v>
      </c>
      <c r="J33" s="8">
        <v>275510</v>
      </c>
      <c r="K33" s="4">
        <f t="shared" si="4"/>
        <v>60510</v>
      </c>
      <c r="L33" s="7">
        <f t="shared" si="5"/>
        <v>1.2814418604651163</v>
      </c>
      <c r="M33" s="4">
        <v>2000</v>
      </c>
      <c r="N33" s="4"/>
      <c r="O33" s="4">
        <f t="shared" si="13"/>
        <v>-2000</v>
      </c>
      <c r="P33" s="7"/>
      <c r="Q33" s="4">
        <v>337000</v>
      </c>
      <c r="R33" s="4">
        <v>309140</v>
      </c>
      <c r="S33" s="4">
        <f t="shared" si="6"/>
        <v>-27860</v>
      </c>
      <c r="T33" s="7">
        <f t="shared" si="7"/>
        <v>0.9173293768545994</v>
      </c>
      <c r="U33" s="16" t="s">
        <v>32</v>
      </c>
      <c r="V33" s="4"/>
      <c r="W33" s="4"/>
      <c r="X33" s="6">
        <f t="shared" si="8"/>
        <v>0</v>
      </c>
      <c r="Y33" s="7"/>
      <c r="Z33" s="4"/>
      <c r="AA33" s="4"/>
      <c r="AB33" s="4">
        <f t="shared" si="9"/>
        <v>0</v>
      </c>
      <c r="AC33" s="7"/>
      <c r="AD33" s="4"/>
      <c r="AE33" s="4"/>
      <c r="AF33" s="2"/>
      <c r="AG33" s="9">
        <f t="shared" si="1"/>
        <v>582000</v>
      </c>
      <c r="AH33" s="10">
        <f t="shared" si="2"/>
        <v>614107</v>
      </c>
      <c r="AI33" s="9">
        <f t="shared" si="10"/>
        <v>32107</v>
      </c>
      <c r="AJ33" s="11">
        <f t="shared" si="11"/>
        <v>1.0551666666666666</v>
      </c>
      <c r="AK33" s="3" t="s">
        <v>32</v>
      </c>
    </row>
    <row r="34" spans="1:37" ht="24" customHeight="1">
      <c r="A34" s="2">
        <v>27</v>
      </c>
      <c r="B34" s="3" t="s">
        <v>33</v>
      </c>
      <c r="C34" s="4">
        <v>50000</v>
      </c>
      <c r="D34" s="5">
        <v>29246</v>
      </c>
      <c r="E34" s="6">
        <f t="shared" si="0"/>
        <v>-20754</v>
      </c>
      <c r="F34" s="4"/>
      <c r="G34" s="4"/>
      <c r="H34" s="7">
        <f t="shared" si="3"/>
        <v>0.58492</v>
      </c>
      <c r="I34" s="4">
        <v>270000</v>
      </c>
      <c r="J34" s="8">
        <v>178214</v>
      </c>
      <c r="K34" s="4">
        <f t="shared" si="4"/>
        <v>-91786</v>
      </c>
      <c r="L34" s="7">
        <f t="shared" si="5"/>
        <v>0.6600518518518519</v>
      </c>
      <c r="M34" s="4">
        <v>54000</v>
      </c>
      <c r="N34" s="6">
        <v>2700</v>
      </c>
      <c r="O34" s="4">
        <f t="shared" si="13"/>
        <v>-51300</v>
      </c>
      <c r="P34" s="7">
        <f t="shared" si="12"/>
        <v>0.05</v>
      </c>
      <c r="Q34" s="4">
        <v>235000</v>
      </c>
      <c r="R34" s="4">
        <v>213258</v>
      </c>
      <c r="S34" s="4">
        <f t="shared" si="6"/>
        <v>-21742</v>
      </c>
      <c r="T34" s="7">
        <f t="shared" si="7"/>
        <v>0.9074808510638298</v>
      </c>
      <c r="U34" s="16" t="s">
        <v>33</v>
      </c>
      <c r="V34" s="4"/>
      <c r="W34" s="4"/>
      <c r="X34" s="6">
        <f t="shared" si="8"/>
        <v>0</v>
      </c>
      <c r="Y34" s="7"/>
      <c r="Z34" s="4"/>
      <c r="AA34" s="4"/>
      <c r="AB34" s="4">
        <f t="shared" si="9"/>
        <v>0</v>
      </c>
      <c r="AC34" s="7"/>
      <c r="AD34" s="4"/>
      <c r="AE34" s="4"/>
      <c r="AF34" s="2"/>
      <c r="AG34" s="9">
        <f t="shared" si="1"/>
        <v>609000</v>
      </c>
      <c r="AH34" s="10">
        <f t="shared" si="2"/>
        <v>423418</v>
      </c>
      <c r="AI34" s="9">
        <f t="shared" si="10"/>
        <v>-185582</v>
      </c>
      <c r="AJ34" s="11">
        <f t="shared" si="11"/>
        <v>0.6952676518883415</v>
      </c>
      <c r="AK34" s="3" t="s">
        <v>33</v>
      </c>
    </row>
    <row r="35" spans="1:37" ht="24" customHeight="1">
      <c r="A35" s="2">
        <v>28</v>
      </c>
      <c r="B35" s="3" t="s">
        <v>34</v>
      </c>
      <c r="C35" s="4">
        <v>1500000</v>
      </c>
      <c r="D35" s="5">
        <v>1580523</v>
      </c>
      <c r="E35" s="6">
        <f t="shared" si="0"/>
        <v>80523</v>
      </c>
      <c r="F35" s="4"/>
      <c r="G35" s="4"/>
      <c r="H35" s="7">
        <f t="shared" si="3"/>
        <v>1.053682</v>
      </c>
      <c r="I35" s="4">
        <v>2775000</v>
      </c>
      <c r="J35" s="8">
        <v>2875816</v>
      </c>
      <c r="K35" s="4">
        <f t="shared" si="4"/>
        <v>100816</v>
      </c>
      <c r="L35" s="7">
        <f t="shared" si="5"/>
        <v>1.03633009009009</v>
      </c>
      <c r="M35" s="4">
        <v>3000</v>
      </c>
      <c r="N35" s="4">
        <v>1141</v>
      </c>
      <c r="O35" s="4">
        <f t="shared" si="13"/>
        <v>-1859</v>
      </c>
      <c r="P35" s="7">
        <f t="shared" si="12"/>
        <v>0.38033333333333336</v>
      </c>
      <c r="Q35" s="4">
        <v>1316000</v>
      </c>
      <c r="R35" s="4">
        <v>513634</v>
      </c>
      <c r="S35" s="4">
        <f t="shared" si="6"/>
        <v>-802366</v>
      </c>
      <c r="T35" s="7">
        <f t="shared" si="7"/>
        <v>0.39029939209726444</v>
      </c>
      <c r="U35" s="16" t="s">
        <v>34</v>
      </c>
      <c r="V35" s="4"/>
      <c r="W35" s="4"/>
      <c r="X35" s="6">
        <f t="shared" si="8"/>
        <v>0</v>
      </c>
      <c r="Y35" s="7"/>
      <c r="Z35" s="4"/>
      <c r="AA35" s="4"/>
      <c r="AB35" s="4">
        <f t="shared" si="9"/>
        <v>0</v>
      </c>
      <c r="AC35" s="7"/>
      <c r="AD35" s="4"/>
      <c r="AE35" s="4"/>
      <c r="AF35" s="2"/>
      <c r="AG35" s="9">
        <f t="shared" si="1"/>
        <v>5594000</v>
      </c>
      <c r="AH35" s="10">
        <f t="shared" si="2"/>
        <v>4971114</v>
      </c>
      <c r="AI35" s="9">
        <f t="shared" si="10"/>
        <v>-622886</v>
      </c>
      <c r="AJ35" s="11">
        <f t="shared" si="11"/>
        <v>0.8886510547014659</v>
      </c>
      <c r="AK35" s="3" t="s">
        <v>34</v>
      </c>
    </row>
    <row r="36" spans="1:37" ht="24" customHeight="1">
      <c r="A36" s="2">
        <v>29</v>
      </c>
      <c r="B36" s="3" t="s">
        <v>35</v>
      </c>
      <c r="C36" s="4">
        <v>1500000</v>
      </c>
      <c r="D36" s="15">
        <v>2036979</v>
      </c>
      <c r="E36" s="6">
        <f t="shared" si="0"/>
        <v>536979</v>
      </c>
      <c r="F36" s="4"/>
      <c r="G36" s="4"/>
      <c r="H36" s="7">
        <f t="shared" si="3"/>
        <v>1.357986</v>
      </c>
      <c r="I36" s="4">
        <v>1141000</v>
      </c>
      <c r="J36" s="8">
        <v>1193156</v>
      </c>
      <c r="K36" s="4">
        <f t="shared" si="4"/>
        <v>52156</v>
      </c>
      <c r="L36" s="7">
        <f t="shared" si="5"/>
        <v>1.0457107800175285</v>
      </c>
      <c r="M36" s="4"/>
      <c r="N36" s="4">
        <v>610</v>
      </c>
      <c r="O36" s="4">
        <v>610</v>
      </c>
      <c r="P36" s="7"/>
      <c r="Q36" s="4">
        <v>1000000</v>
      </c>
      <c r="R36" s="4">
        <v>860480</v>
      </c>
      <c r="S36" s="4">
        <f t="shared" si="6"/>
        <v>-139520</v>
      </c>
      <c r="T36" s="7">
        <f t="shared" si="7"/>
        <v>0.86048</v>
      </c>
      <c r="U36" s="16" t="s">
        <v>35</v>
      </c>
      <c r="V36" s="4">
        <v>50000</v>
      </c>
      <c r="W36" s="4">
        <v>60000</v>
      </c>
      <c r="X36" s="6">
        <f t="shared" si="8"/>
        <v>10000</v>
      </c>
      <c r="Y36" s="7"/>
      <c r="Z36" s="4"/>
      <c r="AA36" s="4"/>
      <c r="AB36" s="4">
        <f t="shared" si="9"/>
        <v>0</v>
      </c>
      <c r="AC36" s="7"/>
      <c r="AD36" s="4"/>
      <c r="AE36" s="4"/>
      <c r="AF36" s="2"/>
      <c r="AG36" s="9">
        <f t="shared" si="1"/>
        <v>3691000</v>
      </c>
      <c r="AH36" s="10">
        <f t="shared" si="2"/>
        <v>4151225</v>
      </c>
      <c r="AI36" s="9">
        <f>SUM(AH36-AG36)</f>
        <v>460225</v>
      </c>
      <c r="AJ36" s="11">
        <f>SUM(AH36/AG36)</f>
        <v>1.1246884313194256</v>
      </c>
      <c r="AK36" s="3" t="s">
        <v>35</v>
      </c>
    </row>
    <row r="37" spans="1:37" s="17" customFormat="1" ht="24" customHeight="1">
      <c r="A37" s="3" t="s">
        <v>37</v>
      </c>
      <c r="B37" s="3" t="s">
        <v>7</v>
      </c>
      <c r="C37" s="9">
        <f>SUM(C8:C36)</f>
        <v>5378000</v>
      </c>
      <c r="D37" s="10">
        <f>SUM(D8:D36)</f>
        <v>6266203</v>
      </c>
      <c r="E37" s="9">
        <f>SUM(E8:E36)</f>
        <v>888203</v>
      </c>
      <c r="F37" s="9">
        <f>SUM(F8:F36)</f>
        <v>0</v>
      </c>
      <c r="G37" s="9">
        <f>SUM(G8:G36)</f>
        <v>0</v>
      </c>
      <c r="H37" s="16">
        <f t="shared" si="3"/>
        <v>1.1651548902937896</v>
      </c>
      <c r="I37" s="9">
        <f>SUM(I8:I36)</f>
        <v>17600000</v>
      </c>
      <c r="J37" s="9">
        <f>SUM(J8:J36)</f>
        <v>15878220</v>
      </c>
      <c r="K37" s="9">
        <f t="shared" si="4"/>
        <v>-1721780</v>
      </c>
      <c r="L37" s="16">
        <f t="shared" si="5"/>
        <v>0.9021715909090909</v>
      </c>
      <c r="M37" s="9">
        <f aca="true" t="shared" si="14" ref="M37:R37">SUM(M8:M36)</f>
        <v>234000</v>
      </c>
      <c r="N37" s="10">
        <f t="shared" si="14"/>
        <v>60113</v>
      </c>
      <c r="O37" s="10">
        <f t="shared" si="14"/>
        <v>-97509</v>
      </c>
      <c r="P37" s="10">
        <f t="shared" si="14"/>
        <v>6.8498182189542485</v>
      </c>
      <c r="Q37" s="9">
        <f t="shared" si="14"/>
        <v>11500000</v>
      </c>
      <c r="R37" s="9">
        <f t="shared" si="14"/>
        <v>6292014.15</v>
      </c>
      <c r="S37" s="9">
        <f t="shared" si="6"/>
        <v>-5207985.85</v>
      </c>
      <c r="T37" s="16">
        <f t="shared" si="7"/>
        <v>0.5471316652173913</v>
      </c>
      <c r="U37" s="16"/>
      <c r="V37" s="9">
        <f>SUM(V8:V36)</f>
        <v>1470000</v>
      </c>
      <c r="W37" s="9">
        <f>SUM(W8:W36)</f>
        <v>1564900</v>
      </c>
      <c r="X37" s="10">
        <f t="shared" si="8"/>
        <v>94900</v>
      </c>
      <c r="Y37" s="16">
        <f>SUM(W37/V37)</f>
        <v>1.0645578231292516</v>
      </c>
      <c r="Z37" s="9">
        <f aca="true" t="shared" si="15" ref="Z37:AG37">SUM(Z8:Z36)</f>
        <v>0</v>
      </c>
      <c r="AA37" s="9">
        <f t="shared" si="15"/>
        <v>0</v>
      </c>
      <c r="AB37" s="9">
        <f t="shared" si="9"/>
        <v>0</v>
      </c>
      <c r="AC37" s="16"/>
      <c r="AD37" s="9">
        <f t="shared" si="15"/>
        <v>0</v>
      </c>
      <c r="AE37" s="9">
        <f t="shared" si="15"/>
        <v>0</v>
      </c>
      <c r="AF37" s="9">
        <f t="shared" si="15"/>
        <v>1168</v>
      </c>
      <c r="AG37" s="9">
        <f t="shared" si="15"/>
        <v>36182000</v>
      </c>
      <c r="AH37" s="10">
        <f t="shared" si="2"/>
        <v>30062618.15</v>
      </c>
      <c r="AI37" s="9">
        <f t="shared" si="10"/>
        <v>-6119381.8500000015</v>
      </c>
      <c r="AJ37" s="11">
        <f t="shared" si="11"/>
        <v>0.8308722057929356</v>
      </c>
      <c r="AK37" s="3" t="s">
        <v>7</v>
      </c>
    </row>
    <row r="38" spans="3:5" ht="15">
      <c r="C38" s="1" t="s">
        <v>39</v>
      </c>
      <c r="E38" s="1" t="s">
        <v>41</v>
      </c>
    </row>
    <row r="39" spans="15:19" ht="15">
      <c r="O39" s="1" t="s">
        <v>58</v>
      </c>
      <c r="S39" s="1" t="s">
        <v>59</v>
      </c>
    </row>
    <row r="40" ht="15">
      <c r="D40" s="1" t="s">
        <v>40</v>
      </c>
    </row>
    <row r="41" spans="15:19" ht="15">
      <c r="O41" s="1" t="s">
        <v>60</v>
      </c>
      <c r="S41" s="1" t="s">
        <v>61</v>
      </c>
    </row>
    <row r="42" ht="15">
      <c r="AH42" s="1" t="s">
        <v>57</v>
      </c>
    </row>
  </sheetData>
  <sheetProtection/>
  <mergeCells count="16">
    <mergeCell ref="A2:AK5"/>
    <mergeCell ref="B6:B7"/>
    <mergeCell ref="C6:H6"/>
    <mergeCell ref="I6:L6"/>
    <mergeCell ref="M6:P6"/>
    <mergeCell ref="AK6:AK7"/>
    <mergeCell ref="U6:U7"/>
    <mergeCell ref="AG6:AI6"/>
    <mergeCell ref="V6:Y6"/>
    <mergeCell ref="Z6:AC6"/>
    <mergeCell ref="Q6:T6"/>
    <mergeCell ref="A6:A7"/>
    <mergeCell ref="AJ6:AJ7"/>
    <mergeCell ref="AF6:AF7"/>
    <mergeCell ref="AE6:AE7"/>
    <mergeCell ref="AD6:AD7"/>
  </mergeCells>
  <printOptions/>
  <pageMargins left="0" right="0" top="0" bottom="0" header="0.5118110236220472" footer="0.5118110236220472"/>
  <pageSetup fitToWidth="2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2018-10-02T13:46:40Z</cp:lastPrinted>
  <dcterms:created xsi:type="dcterms:W3CDTF">2010-05-14T07:01:12Z</dcterms:created>
  <dcterms:modified xsi:type="dcterms:W3CDTF">2018-11-08T05:55:17Z</dcterms:modified>
  <cp:category/>
  <cp:version/>
  <cp:contentType/>
  <cp:contentStatus/>
</cp:coreProperties>
</file>