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<sst xmlns="http://schemas.openxmlformats.org/spreadsheetml/2006/main" count="142" uniqueCount="63">
  <si>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</si>
  <si>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</si>
  <si>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</si>
  <si>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</si>
  <si>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</si>
  <si>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</si>
  <si>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</si>
  <si>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</si>
  <si>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</si>
  <si>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</si>
  <si>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</si>
  <si>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</si>
  <si>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</si>
  <si>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</si>
  <si>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</si>
  <si>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</si>
  <si>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</si>
  <si>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</si>
  <si>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</si>
  <si>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</si>
  <si>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</si>
  <si>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</si>
  <si>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</si>
  <si>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</si>
  <si>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</si>
  <si>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</si>
  <si>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</si>
  <si>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</si>
  <si>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</si>
  <si>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</si>
  <si>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</si>
  <si>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</si>
  <si>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</si>
  <si>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</si>
  <si>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</si>
  <si>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</si>
  <si>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</si>
  <si>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</si>
  <si>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</si>
  <si>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</si>
  <si>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</si>
  <si>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</si>
  <si>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</si>
  <si>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</si>
  <si>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</si>
  <si>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</si>
  <si>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</si>
  <si>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</si>
  <si>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</si>
  <si>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</si>
  <si>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</si>
  <si>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</si>
  <si>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</si>
  <si>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</si>
  <si>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</si>
  <si>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>продажа земли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</si>
  <si>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</si>
  <si>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</si>
  <si>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Начальник</t>
  </si>
  <si>
    <t>П.Алифханов</t>
  </si>
  <si>
    <t>Гл.бухгалтер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</si>
  <si>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</si>
  <si>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сентября  2018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</si>
</sst>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zoomScalePageLayoutView="0" workbookViewId="0" topLeftCell="A1">
      <pane xSplit="2" topLeftCell="K1" activePane="topRight" state="frozen"/>
      <selection pane="topLeft" activeCell="A1" sqref="A1"/>
      <selection pane="topRight" activeCell="V17" sqref="V17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7.00390625" style="1" customWidth="1"/>
    <col min="6" max="6" width="0.37109375" style="1" customWidth="1"/>
    <col min="7" max="7" width="6.62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4.00390625" style="1" customWidth="1"/>
    <col min="16" max="16" width="11.125" style="1" customWidth="1"/>
    <col min="17" max="17" width="23.50390625" style="1" customWidth="1"/>
    <col min="18" max="18" width="15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7.875" style="1" customWidth="1"/>
    <col min="27" max="27" width="9.375" style="1" customWidth="1"/>
    <col min="28" max="28" width="10.50390625" style="1" customWidth="1"/>
    <col min="29" max="29" width="9.50390625" style="1" customWidth="1"/>
    <col min="30" max="30" width="11.00390625" style="1" customWidth="1"/>
    <col min="31" max="31" width="10.125" style="1" customWidth="1"/>
    <col min="32" max="32" width="11.50390625" style="1" customWidth="1"/>
    <col min="33" max="33" width="14.125" style="1" customWidth="1"/>
    <col min="34" max="34" width="20.125" style="1" customWidth="1"/>
    <col min="35" max="35" width="19.125" style="1" customWidth="1"/>
    <col min="36" max="36" width="12.375" style="1" customWidth="1"/>
    <col min="37" max="37" width="22.50390625" style="1" customWidth="1"/>
    <col min="38" max="16384" width="8.875" style="1" customWidth="1"/>
  </cols>
  <sheetData>
    <row r="1" ht="32.25" customHeight="1">
      <c r="A1" s="1" t="b">
        <f>A2=S7</f>
        <v>0</v>
      </c>
    </row>
    <row r="2" spans="1:37" ht="15.75" customHeight="1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25.5" customHeight="1">
      <c r="A6" s="20"/>
      <c r="B6" s="25" t="s">
        <v>0</v>
      </c>
      <c r="C6" s="19" t="s">
        <v>1</v>
      </c>
      <c r="D6" s="19"/>
      <c r="E6" s="19"/>
      <c r="F6" s="19"/>
      <c r="G6" s="19"/>
      <c r="H6" s="19"/>
      <c r="I6" s="19" t="s">
        <v>56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55</v>
      </c>
      <c r="AA6" s="19"/>
      <c r="AB6" s="19"/>
      <c r="AC6" s="19"/>
      <c r="AD6" s="19" t="s">
        <v>54</v>
      </c>
      <c r="AE6" s="19" t="s">
        <v>53</v>
      </c>
      <c r="AF6" s="19" t="s">
        <v>52</v>
      </c>
      <c r="AG6" s="19" t="s">
        <v>50</v>
      </c>
      <c r="AH6" s="19"/>
      <c r="AI6" s="19"/>
      <c r="AJ6" s="19" t="s">
        <v>51</v>
      </c>
      <c r="AK6" s="26" t="s">
        <v>47</v>
      </c>
    </row>
    <row r="7" spans="1:37" ht="42.75" customHeight="1">
      <c r="A7" s="21"/>
      <c r="B7" s="25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19"/>
      <c r="AE7" s="19"/>
      <c r="AF7" s="19"/>
      <c r="AG7" s="18" t="s">
        <v>2</v>
      </c>
      <c r="AH7" s="18" t="s">
        <v>38</v>
      </c>
      <c r="AI7" s="18" t="s">
        <v>4</v>
      </c>
      <c r="AJ7" s="19"/>
      <c r="AK7" s="26"/>
    </row>
    <row r="8" spans="1:37" ht="24" customHeight="1">
      <c r="A8" s="2">
        <v>1</v>
      </c>
      <c r="B8" s="3" t="s">
        <v>5</v>
      </c>
      <c r="C8" s="4">
        <v>26000</v>
      </c>
      <c r="D8" s="5">
        <v>18688</v>
      </c>
      <c r="E8" s="6">
        <f aca="true" t="shared" si="0" ref="E8:E36">SUM(D8-C8)</f>
        <v>-7312</v>
      </c>
      <c r="F8" s="4"/>
      <c r="G8" s="2"/>
      <c r="H8" s="7">
        <f>SUM(D8/C8)</f>
        <v>0.7187692307692307</v>
      </c>
      <c r="I8" s="4">
        <v>280000</v>
      </c>
      <c r="J8" s="8">
        <v>323589</v>
      </c>
      <c r="K8" s="4">
        <f>SUM(J8-I8)</f>
        <v>43589</v>
      </c>
      <c r="L8" s="7">
        <f>SUM(J8/I8)</f>
        <v>1.155675</v>
      </c>
      <c r="M8" s="4"/>
      <c r="N8" s="4"/>
      <c r="O8" s="4">
        <f>SUM(N8-M8)</f>
        <v>0</v>
      </c>
      <c r="P8" s="7"/>
      <c r="Q8" s="4">
        <v>442000</v>
      </c>
      <c r="R8" s="4">
        <v>87308</v>
      </c>
      <c r="S8" s="4">
        <f>SUM(R8-Q8)</f>
        <v>-354692</v>
      </c>
      <c r="T8" s="7">
        <f>SUM(R8/Q8)</f>
        <v>0.19752941176470587</v>
      </c>
      <c r="U8" s="16" t="s">
        <v>5</v>
      </c>
      <c r="V8" s="4"/>
      <c r="W8" s="6"/>
      <c r="X8" s="6">
        <f>SUM(W8-V8)</f>
        <v>0</v>
      </c>
      <c r="Y8" s="7"/>
      <c r="Z8" s="4"/>
      <c r="AA8" s="4"/>
      <c r="AB8" s="4">
        <f>SUM(AA8-Z8)</f>
        <v>0</v>
      </c>
      <c r="AC8" s="7"/>
      <c r="AD8" s="4"/>
      <c r="AE8" s="4"/>
      <c r="AF8" s="2"/>
      <c r="AG8" s="9">
        <f aca="true" t="shared" si="1" ref="AG8:AG36">SUM(C8+F8+I8+M8+Q8+V8+Z8)</f>
        <v>748000</v>
      </c>
      <c r="AH8" s="10">
        <f aca="true" t="shared" si="2" ref="AH8:AH37">SUM(D8+G8+J8+N8+R8+W8+AD8+AF8+AE8+AA8)</f>
        <v>429585</v>
      </c>
      <c r="AI8" s="10">
        <f>SUM(AH8-AG8)</f>
        <v>-318415</v>
      </c>
      <c r="AJ8" s="11">
        <f>SUM(AH8/AG8)</f>
        <v>0.5743114973262032</v>
      </c>
      <c r="AK8" s="3" t="s">
        <v>5</v>
      </c>
    </row>
    <row r="9" spans="1:37" ht="24" customHeight="1">
      <c r="A9" s="2">
        <v>2</v>
      </c>
      <c r="B9" s="3" t="s">
        <v>6</v>
      </c>
      <c r="C9" s="8">
        <v>50000</v>
      </c>
      <c r="D9" s="6">
        <v>12671</v>
      </c>
      <c r="E9" s="6">
        <f t="shared" si="0"/>
        <v>-37329</v>
      </c>
      <c r="F9" s="4"/>
      <c r="G9" s="4"/>
      <c r="H9" s="7">
        <f aca="true" t="shared" si="3" ref="H9:H37">SUM(D9/C9)</f>
        <v>0.25342</v>
      </c>
      <c r="I9" s="4">
        <v>503000</v>
      </c>
      <c r="J9" s="12">
        <v>363652</v>
      </c>
      <c r="K9" s="4">
        <f aca="true" t="shared" si="4" ref="K9:K37">SUM(J9-I9)</f>
        <v>-139348</v>
      </c>
      <c r="L9" s="7">
        <f aca="true" t="shared" si="5" ref="L9:L37">SUM(J9/I9)</f>
        <v>0.7229662027833001</v>
      </c>
      <c r="M9" s="4"/>
      <c r="N9" s="4">
        <v>1247</v>
      </c>
      <c r="O9" s="4"/>
      <c r="P9" s="7"/>
      <c r="Q9" s="4">
        <v>200000</v>
      </c>
      <c r="R9" s="4">
        <v>109487</v>
      </c>
      <c r="S9" s="4">
        <f aca="true" t="shared" si="6" ref="S9:S37">SUM(R9-Q9)</f>
        <v>-90513</v>
      </c>
      <c r="T9" s="7">
        <f aca="true" t="shared" si="7" ref="T9:T37">SUM(R9/Q9)</f>
        <v>0.547435</v>
      </c>
      <c r="U9" s="16" t="s">
        <v>6</v>
      </c>
      <c r="V9" s="4"/>
      <c r="W9" s="4"/>
      <c r="X9" s="6">
        <f aca="true" t="shared" si="8" ref="X9:X37">SUM(W9-V9)</f>
        <v>0</v>
      </c>
      <c r="Y9" s="7"/>
      <c r="Z9" s="4"/>
      <c r="AA9" s="13"/>
      <c r="AB9" s="4">
        <f aca="true" t="shared" si="9" ref="AB9:AB37">SUM(AA9-Z9)</f>
        <v>0</v>
      </c>
      <c r="AC9" s="7"/>
      <c r="AD9" s="4"/>
      <c r="AE9" s="4"/>
      <c r="AF9" s="2"/>
      <c r="AG9" s="9">
        <f t="shared" si="1"/>
        <v>753000</v>
      </c>
      <c r="AH9" s="10">
        <f t="shared" si="2"/>
        <v>487057</v>
      </c>
      <c r="AI9" s="9">
        <f aca="true" t="shared" si="10" ref="AI9:AI37">SUM(AH9-AG9)</f>
        <v>-265943</v>
      </c>
      <c r="AJ9" s="11">
        <f aca="true" t="shared" si="11" ref="AJ9:AJ37">SUM(AH9/AG9)</f>
        <v>0.6468220451527225</v>
      </c>
      <c r="AK9" s="3" t="s">
        <v>6</v>
      </c>
    </row>
    <row r="10" spans="1:37" ht="24" customHeight="1">
      <c r="A10" s="2">
        <v>3</v>
      </c>
      <c r="B10" s="3" t="s">
        <v>9</v>
      </c>
      <c r="C10" s="14">
        <v>55000</v>
      </c>
      <c r="D10" s="5">
        <v>54646</v>
      </c>
      <c r="E10" s="6">
        <f t="shared" si="0"/>
        <v>-354</v>
      </c>
      <c r="F10" s="4"/>
      <c r="G10" s="4"/>
      <c r="H10" s="7">
        <f t="shared" si="3"/>
        <v>0.9935636363636363</v>
      </c>
      <c r="I10" s="4">
        <v>330000</v>
      </c>
      <c r="J10" s="8">
        <v>575601</v>
      </c>
      <c r="K10" s="4">
        <f t="shared" si="4"/>
        <v>245601</v>
      </c>
      <c r="L10" s="7">
        <f t="shared" si="5"/>
        <v>1.7442454545454547</v>
      </c>
      <c r="M10" s="4"/>
      <c r="N10" s="4"/>
      <c r="O10" s="4"/>
      <c r="P10" s="7"/>
      <c r="Q10" s="4">
        <v>497000</v>
      </c>
      <c r="R10" s="4">
        <v>302752</v>
      </c>
      <c r="S10" s="4">
        <f t="shared" si="6"/>
        <v>-194248</v>
      </c>
      <c r="T10" s="7">
        <f t="shared" si="7"/>
        <v>0.609158953722334</v>
      </c>
      <c r="U10" s="16" t="s">
        <v>9</v>
      </c>
      <c r="V10" s="4"/>
      <c r="W10" s="4"/>
      <c r="X10" s="6">
        <f t="shared" si="8"/>
        <v>0</v>
      </c>
      <c r="Y10" s="7"/>
      <c r="Z10" s="4"/>
      <c r="AA10" s="4"/>
      <c r="AB10" s="4">
        <f t="shared" si="9"/>
        <v>0</v>
      </c>
      <c r="AC10" s="7"/>
      <c r="AD10" s="4"/>
      <c r="AE10" s="4"/>
      <c r="AF10" s="2"/>
      <c r="AG10" s="9">
        <f t="shared" si="1"/>
        <v>882000</v>
      </c>
      <c r="AH10" s="10">
        <f t="shared" si="2"/>
        <v>932999</v>
      </c>
      <c r="AI10" s="9">
        <f t="shared" si="10"/>
        <v>50999</v>
      </c>
      <c r="AJ10" s="11">
        <f t="shared" si="11"/>
        <v>1.0578219954648527</v>
      </c>
      <c r="AK10" s="3" t="s">
        <v>9</v>
      </c>
    </row>
    <row r="11" spans="1:37" ht="24" customHeight="1">
      <c r="A11" s="2">
        <v>4</v>
      </c>
      <c r="B11" s="3" t="s">
        <v>10</v>
      </c>
      <c r="C11" s="4">
        <v>100000</v>
      </c>
      <c r="D11" s="6">
        <v>89306</v>
      </c>
      <c r="E11" s="6">
        <f t="shared" si="0"/>
        <v>-10694</v>
      </c>
      <c r="F11" s="4"/>
      <c r="G11" s="4"/>
      <c r="H11" s="7">
        <f t="shared" si="3"/>
        <v>0.89306</v>
      </c>
      <c r="I11" s="4">
        <v>717000</v>
      </c>
      <c r="J11" s="8">
        <v>202069</v>
      </c>
      <c r="K11" s="4">
        <f t="shared" si="4"/>
        <v>-514931</v>
      </c>
      <c r="L11" s="7">
        <f t="shared" si="5"/>
        <v>0.28182566248256624</v>
      </c>
      <c r="M11" s="4">
        <v>26000</v>
      </c>
      <c r="N11" s="4"/>
      <c r="O11" s="4"/>
      <c r="P11" s="7">
        <f aca="true" t="shared" si="12" ref="P11:P35">SUM(N11/M11)</f>
        <v>0</v>
      </c>
      <c r="Q11" s="4">
        <v>300000</v>
      </c>
      <c r="R11" s="4">
        <v>7263</v>
      </c>
      <c r="S11" s="4">
        <f t="shared" si="6"/>
        <v>-292737</v>
      </c>
      <c r="T11" s="7">
        <f t="shared" si="7"/>
        <v>0.02421</v>
      </c>
      <c r="U11" s="16" t="s">
        <v>10</v>
      </c>
      <c r="V11" s="4"/>
      <c r="W11" s="4"/>
      <c r="X11" s="6">
        <f t="shared" si="8"/>
        <v>0</v>
      </c>
      <c r="Y11" s="7"/>
      <c r="Z11" s="4"/>
      <c r="AA11" s="4"/>
      <c r="AB11" s="4">
        <f t="shared" si="9"/>
        <v>0</v>
      </c>
      <c r="AC11" s="7"/>
      <c r="AD11" s="4"/>
      <c r="AE11" s="4"/>
      <c r="AF11" s="2"/>
      <c r="AG11" s="9">
        <f t="shared" si="1"/>
        <v>1143000</v>
      </c>
      <c r="AH11" s="10">
        <f t="shared" si="2"/>
        <v>298638</v>
      </c>
      <c r="AI11" s="9">
        <f t="shared" si="10"/>
        <v>-844362</v>
      </c>
      <c r="AJ11" s="11">
        <f t="shared" si="11"/>
        <v>0.2612755905511811</v>
      </c>
      <c r="AK11" s="3" t="s">
        <v>10</v>
      </c>
    </row>
    <row r="12" spans="1:37" ht="24" customHeight="1">
      <c r="A12" s="2">
        <v>5</v>
      </c>
      <c r="B12" s="3" t="s">
        <v>11</v>
      </c>
      <c r="C12" s="4">
        <v>70000</v>
      </c>
      <c r="D12" s="6">
        <v>52211</v>
      </c>
      <c r="E12" s="6">
        <f t="shared" si="0"/>
        <v>-17789</v>
      </c>
      <c r="F12" s="4"/>
      <c r="G12" s="4"/>
      <c r="H12" s="7">
        <f t="shared" si="3"/>
        <v>0.7458714285714285</v>
      </c>
      <c r="I12" s="4">
        <v>600000</v>
      </c>
      <c r="J12" s="8">
        <v>557072</v>
      </c>
      <c r="K12" s="4">
        <f t="shared" si="4"/>
        <v>-42928</v>
      </c>
      <c r="L12" s="7">
        <f t="shared" si="5"/>
        <v>0.9284533333333334</v>
      </c>
      <c r="M12" s="4">
        <v>1000</v>
      </c>
      <c r="N12" s="4"/>
      <c r="O12" s="4"/>
      <c r="P12" s="7"/>
      <c r="Q12" s="4">
        <v>550000</v>
      </c>
      <c r="R12" s="4">
        <v>74388</v>
      </c>
      <c r="S12" s="4">
        <f t="shared" si="6"/>
        <v>-475612</v>
      </c>
      <c r="T12" s="7">
        <f t="shared" si="7"/>
        <v>0.1352509090909091</v>
      </c>
      <c r="U12" s="16" t="s">
        <v>11</v>
      </c>
      <c r="V12" s="4"/>
      <c r="W12" s="4"/>
      <c r="X12" s="6">
        <f t="shared" si="8"/>
        <v>0</v>
      </c>
      <c r="Y12" s="7"/>
      <c r="Z12" s="4"/>
      <c r="AA12" s="4"/>
      <c r="AB12" s="4">
        <f t="shared" si="9"/>
        <v>0</v>
      </c>
      <c r="AC12" s="7"/>
      <c r="AD12" s="4"/>
      <c r="AE12" s="4"/>
      <c r="AF12" s="2"/>
      <c r="AG12" s="9">
        <f t="shared" si="1"/>
        <v>1221000</v>
      </c>
      <c r="AH12" s="10">
        <f t="shared" si="2"/>
        <v>683671</v>
      </c>
      <c r="AI12" s="9">
        <f t="shared" si="10"/>
        <v>-537329</v>
      </c>
      <c r="AJ12" s="11">
        <f t="shared" si="11"/>
        <v>0.559927108927109</v>
      </c>
      <c r="AK12" s="3" t="s">
        <v>11</v>
      </c>
    </row>
    <row r="13" spans="1:37" ht="24" customHeight="1">
      <c r="A13" s="2">
        <v>6</v>
      </c>
      <c r="B13" s="3" t="s">
        <v>12</v>
      </c>
      <c r="C13" s="4">
        <v>540000</v>
      </c>
      <c r="D13" s="5">
        <v>426267</v>
      </c>
      <c r="E13" s="6">
        <f t="shared" si="0"/>
        <v>-113733</v>
      </c>
      <c r="F13" s="4"/>
      <c r="G13" s="4"/>
      <c r="H13" s="7">
        <f t="shared" si="3"/>
        <v>0.7893833333333333</v>
      </c>
      <c r="I13" s="4">
        <v>439000</v>
      </c>
      <c r="J13" s="8">
        <v>79741</v>
      </c>
      <c r="K13" s="4">
        <f t="shared" si="4"/>
        <v>-359259</v>
      </c>
      <c r="L13" s="7">
        <f t="shared" si="5"/>
        <v>0.18164236902050113</v>
      </c>
      <c r="M13" s="4"/>
      <c r="N13" s="1">
        <v>540</v>
      </c>
      <c r="O13" s="4"/>
      <c r="P13" s="7"/>
      <c r="Q13" s="4">
        <v>485000</v>
      </c>
      <c r="R13" s="4">
        <v>285053</v>
      </c>
      <c r="S13" s="4">
        <f t="shared" si="6"/>
        <v>-199947</v>
      </c>
      <c r="T13" s="7">
        <f t="shared" si="7"/>
        <v>0.5877381443298969</v>
      </c>
      <c r="U13" s="16" t="s">
        <v>12</v>
      </c>
      <c r="V13" s="4">
        <v>1193000</v>
      </c>
      <c r="W13" s="4"/>
      <c r="X13" s="6">
        <f t="shared" si="8"/>
        <v>-1193000</v>
      </c>
      <c r="Y13" s="7">
        <f>SUM(W13/V13)</f>
        <v>0</v>
      </c>
      <c r="Z13" s="4"/>
      <c r="AA13" s="4"/>
      <c r="AB13" s="4">
        <f t="shared" si="9"/>
        <v>0</v>
      </c>
      <c r="AC13" s="7"/>
      <c r="AD13" s="4"/>
      <c r="AE13" s="4"/>
      <c r="AF13" s="4"/>
      <c r="AG13" s="9">
        <f t="shared" si="1"/>
        <v>2657000</v>
      </c>
      <c r="AH13" s="10">
        <f t="shared" si="2"/>
        <v>791601</v>
      </c>
      <c r="AI13" s="9">
        <f t="shared" si="10"/>
        <v>-1865399</v>
      </c>
      <c r="AJ13" s="11">
        <f t="shared" si="11"/>
        <v>0.29793037260067745</v>
      </c>
      <c r="AK13" s="3" t="s">
        <v>12</v>
      </c>
    </row>
    <row r="14" spans="1:37" ht="24" customHeight="1">
      <c r="A14" s="2">
        <v>7</v>
      </c>
      <c r="B14" s="3" t="s">
        <v>13</v>
      </c>
      <c r="C14" s="4">
        <v>32000</v>
      </c>
      <c r="D14" s="6">
        <v>25857</v>
      </c>
      <c r="E14" s="6">
        <f t="shared" si="0"/>
        <v>-6143</v>
      </c>
      <c r="F14" s="4"/>
      <c r="G14" s="4"/>
      <c r="H14" s="7">
        <f t="shared" si="3"/>
        <v>0.80803125</v>
      </c>
      <c r="I14" s="4">
        <v>241000</v>
      </c>
      <c r="J14" s="8">
        <v>109493</v>
      </c>
      <c r="K14" s="4">
        <f t="shared" si="4"/>
        <v>-131507</v>
      </c>
      <c r="L14" s="7">
        <f t="shared" si="5"/>
        <v>0.4543278008298755</v>
      </c>
      <c r="M14" s="4">
        <v>25000</v>
      </c>
      <c r="N14" s="4">
        <v>-12000</v>
      </c>
      <c r="O14" s="4"/>
      <c r="P14" s="7">
        <f t="shared" si="12"/>
        <v>-0.48</v>
      </c>
      <c r="Q14" s="4">
        <v>250000</v>
      </c>
      <c r="R14" s="4">
        <v>124554</v>
      </c>
      <c r="S14" s="4">
        <f t="shared" si="6"/>
        <v>-125446</v>
      </c>
      <c r="T14" s="7">
        <f t="shared" si="7"/>
        <v>0.498216</v>
      </c>
      <c r="U14" s="16" t="s">
        <v>13</v>
      </c>
      <c r="V14" s="4"/>
      <c r="W14" s="4"/>
      <c r="X14" s="6">
        <f t="shared" si="8"/>
        <v>0</v>
      </c>
      <c r="Y14" s="7"/>
      <c r="Z14" s="4"/>
      <c r="AA14" s="4"/>
      <c r="AB14" s="4">
        <f t="shared" si="9"/>
        <v>0</v>
      </c>
      <c r="AC14" s="7"/>
      <c r="AD14" s="4"/>
      <c r="AE14" s="4"/>
      <c r="AF14" s="2"/>
      <c r="AG14" s="9">
        <f t="shared" si="1"/>
        <v>548000</v>
      </c>
      <c r="AH14" s="10">
        <f t="shared" si="2"/>
        <v>247904</v>
      </c>
      <c r="AI14" s="9">
        <f t="shared" si="10"/>
        <v>-300096</v>
      </c>
      <c r="AJ14" s="11">
        <f t="shared" si="11"/>
        <v>0.45237956204379565</v>
      </c>
      <c r="AK14" s="3" t="s">
        <v>13</v>
      </c>
    </row>
    <row r="15" spans="1:37" ht="24" customHeight="1">
      <c r="A15" s="2">
        <v>8</v>
      </c>
      <c r="B15" s="3" t="s">
        <v>14</v>
      </c>
      <c r="C15" s="4">
        <v>63000</v>
      </c>
      <c r="D15" s="6">
        <v>65121</v>
      </c>
      <c r="E15" s="6">
        <f t="shared" si="0"/>
        <v>2121</v>
      </c>
      <c r="F15" s="4"/>
      <c r="G15" s="4"/>
      <c r="H15" s="7">
        <f t="shared" si="3"/>
        <v>1.0336666666666667</v>
      </c>
      <c r="I15" s="4">
        <v>500000</v>
      </c>
      <c r="J15" s="8">
        <v>470761</v>
      </c>
      <c r="K15" s="4">
        <f t="shared" si="4"/>
        <v>-29239</v>
      </c>
      <c r="L15" s="7">
        <f t="shared" si="5"/>
        <v>0.941522</v>
      </c>
      <c r="M15" s="4">
        <v>9000</v>
      </c>
      <c r="N15" s="4">
        <v>22</v>
      </c>
      <c r="O15" s="4"/>
      <c r="P15" s="7">
        <f t="shared" si="12"/>
        <v>0.0024444444444444444</v>
      </c>
      <c r="Q15" s="4">
        <v>30000</v>
      </c>
      <c r="R15" s="4">
        <v>7622</v>
      </c>
      <c r="S15" s="4">
        <f t="shared" si="6"/>
        <v>-22378</v>
      </c>
      <c r="T15" s="7">
        <f t="shared" si="7"/>
        <v>0.25406666666666666</v>
      </c>
      <c r="U15" s="16" t="s">
        <v>14</v>
      </c>
      <c r="V15" s="4">
        <v>77000</v>
      </c>
      <c r="W15" s="4">
        <v>9873</v>
      </c>
      <c r="X15" s="6">
        <f t="shared" si="8"/>
        <v>-67127</v>
      </c>
      <c r="Y15" s="7">
        <f>SUM(W15/V15)</f>
        <v>0.1282207792207792</v>
      </c>
      <c r="Z15" s="4"/>
      <c r="AA15" s="4"/>
      <c r="AB15" s="4">
        <f t="shared" si="9"/>
        <v>0</v>
      </c>
      <c r="AC15" s="7"/>
      <c r="AD15" s="4"/>
      <c r="AE15" s="4"/>
      <c r="AF15" s="2"/>
      <c r="AG15" s="9">
        <f t="shared" si="1"/>
        <v>679000</v>
      </c>
      <c r="AH15" s="10">
        <f t="shared" si="2"/>
        <v>553399</v>
      </c>
      <c r="AI15" s="9">
        <f t="shared" si="10"/>
        <v>-125601</v>
      </c>
      <c r="AJ15" s="11">
        <f t="shared" si="11"/>
        <v>0.815020618556701</v>
      </c>
      <c r="AK15" s="3" t="s">
        <v>14</v>
      </c>
    </row>
    <row r="16" spans="1:37" ht="24" customHeight="1">
      <c r="A16" s="2">
        <v>9</v>
      </c>
      <c r="B16" s="3" t="s">
        <v>15</v>
      </c>
      <c r="C16" s="4">
        <v>41000</v>
      </c>
      <c r="D16" s="5">
        <v>42169</v>
      </c>
      <c r="E16" s="6">
        <f t="shared" si="0"/>
        <v>1169</v>
      </c>
      <c r="F16" s="4"/>
      <c r="G16" s="4"/>
      <c r="H16" s="7">
        <f t="shared" si="3"/>
        <v>1.0285121951219511</v>
      </c>
      <c r="I16" s="4">
        <v>600000</v>
      </c>
      <c r="J16" s="8">
        <v>304193</v>
      </c>
      <c r="K16" s="4">
        <f t="shared" si="4"/>
        <v>-295807</v>
      </c>
      <c r="L16" s="7">
        <f t="shared" si="5"/>
        <v>0.5069883333333334</v>
      </c>
      <c r="M16" s="4">
        <v>1000</v>
      </c>
      <c r="N16" s="4"/>
      <c r="O16" s="4"/>
      <c r="P16" s="7">
        <f t="shared" si="12"/>
        <v>0</v>
      </c>
      <c r="Q16" s="4">
        <v>395000</v>
      </c>
      <c r="R16" s="4">
        <v>143</v>
      </c>
      <c r="S16" s="4">
        <f t="shared" si="6"/>
        <v>-394857</v>
      </c>
      <c r="T16" s="7">
        <f t="shared" si="7"/>
        <v>0.0003620253164556962</v>
      </c>
      <c r="U16" s="16" t="s">
        <v>15</v>
      </c>
      <c r="V16" s="4"/>
      <c r="W16" s="4"/>
      <c r="X16" s="6">
        <f t="shared" si="8"/>
        <v>0</v>
      </c>
      <c r="Y16" s="7"/>
      <c r="Z16" s="4"/>
      <c r="AA16" s="4"/>
      <c r="AB16" s="4">
        <f t="shared" si="9"/>
        <v>0</v>
      </c>
      <c r="AC16" s="7"/>
      <c r="AD16" s="4"/>
      <c r="AE16" s="4"/>
      <c r="AF16" s="2"/>
      <c r="AG16" s="9">
        <f t="shared" si="1"/>
        <v>1037000</v>
      </c>
      <c r="AH16" s="10">
        <f t="shared" si="2"/>
        <v>346505</v>
      </c>
      <c r="AI16" s="9">
        <f t="shared" si="10"/>
        <v>-690495</v>
      </c>
      <c r="AJ16" s="11">
        <f t="shared" si="11"/>
        <v>0.3341417550626808</v>
      </c>
      <c r="AK16" s="3" t="s">
        <v>15</v>
      </c>
    </row>
    <row r="17" spans="1:37" ht="24" customHeight="1">
      <c r="A17" s="2">
        <v>10</v>
      </c>
      <c r="B17" s="3" t="s">
        <v>16</v>
      </c>
      <c r="C17" s="4">
        <v>75000</v>
      </c>
      <c r="D17" s="5">
        <v>48341</v>
      </c>
      <c r="E17" s="6">
        <f t="shared" si="0"/>
        <v>-26659</v>
      </c>
      <c r="F17" s="4"/>
      <c r="G17" s="4"/>
      <c r="H17" s="7">
        <f t="shared" si="3"/>
        <v>0.6445466666666667</v>
      </c>
      <c r="I17" s="4">
        <v>229000</v>
      </c>
      <c r="J17" s="8">
        <v>384319</v>
      </c>
      <c r="K17" s="4">
        <f t="shared" si="4"/>
        <v>155319</v>
      </c>
      <c r="L17" s="7">
        <f t="shared" si="5"/>
        <v>1.6782489082969432</v>
      </c>
      <c r="M17" s="4">
        <v>17000</v>
      </c>
      <c r="N17" s="4">
        <v>39446</v>
      </c>
      <c r="O17" s="4"/>
      <c r="P17" s="7">
        <f t="shared" si="12"/>
        <v>2.3203529411764707</v>
      </c>
      <c r="Q17" s="4">
        <v>148000</v>
      </c>
      <c r="R17" s="4">
        <v>73760</v>
      </c>
      <c r="S17" s="4">
        <f t="shared" si="6"/>
        <v>-74240</v>
      </c>
      <c r="T17" s="7">
        <f t="shared" si="7"/>
        <v>0.4983783783783784</v>
      </c>
      <c r="U17" s="16" t="s">
        <v>16</v>
      </c>
      <c r="V17" s="4"/>
      <c r="W17" s="4"/>
      <c r="X17" s="6">
        <f t="shared" si="8"/>
        <v>0</v>
      </c>
      <c r="Y17" s="7"/>
      <c r="Z17" s="4"/>
      <c r="AA17" s="4"/>
      <c r="AB17" s="4">
        <f t="shared" si="9"/>
        <v>0</v>
      </c>
      <c r="AC17" s="7"/>
      <c r="AD17" s="4"/>
      <c r="AE17" s="4"/>
      <c r="AF17" s="2"/>
      <c r="AG17" s="9">
        <f t="shared" si="1"/>
        <v>469000</v>
      </c>
      <c r="AH17" s="10">
        <f t="shared" si="2"/>
        <v>545866</v>
      </c>
      <c r="AI17" s="9">
        <f t="shared" si="10"/>
        <v>76866</v>
      </c>
      <c r="AJ17" s="11">
        <f t="shared" si="11"/>
        <v>1.1638933901918977</v>
      </c>
      <c r="AK17" s="3" t="s">
        <v>16</v>
      </c>
    </row>
    <row r="18" spans="1:37" ht="24" customHeight="1">
      <c r="A18" s="2">
        <v>11</v>
      </c>
      <c r="B18" s="3" t="s">
        <v>17</v>
      </c>
      <c r="C18" s="4">
        <v>24000</v>
      </c>
      <c r="D18" s="5">
        <v>24447</v>
      </c>
      <c r="E18" s="6">
        <f t="shared" si="0"/>
        <v>447</v>
      </c>
      <c r="F18" s="4"/>
      <c r="G18" s="4"/>
      <c r="H18" s="7">
        <f t="shared" si="3"/>
        <v>1.018625</v>
      </c>
      <c r="I18" s="4">
        <v>490000</v>
      </c>
      <c r="J18" s="8">
        <v>157802</v>
      </c>
      <c r="K18" s="4">
        <f t="shared" si="4"/>
        <v>-332198</v>
      </c>
      <c r="L18" s="7">
        <f t="shared" si="5"/>
        <v>0.3220448979591837</v>
      </c>
      <c r="M18" s="4"/>
      <c r="N18" s="4"/>
      <c r="O18" s="4"/>
      <c r="P18" s="7"/>
      <c r="Q18" s="4">
        <v>252000</v>
      </c>
      <c r="R18" s="4">
        <v>162255</v>
      </c>
      <c r="S18" s="4">
        <f t="shared" si="6"/>
        <v>-89745</v>
      </c>
      <c r="T18" s="7">
        <f t="shared" si="7"/>
        <v>0.6438690476190476</v>
      </c>
      <c r="U18" s="16" t="s">
        <v>17</v>
      </c>
      <c r="V18" s="4"/>
      <c r="W18" s="4"/>
      <c r="X18" s="6">
        <f t="shared" si="8"/>
        <v>0</v>
      </c>
      <c r="Y18" s="7"/>
      <c r="Z18" s="4"/>
      <c r="AA18" s="4"/>
      <c r="AB18" s="4">
        <f t="shared" si="9"/>
        <v>0</v>
      </c>
      <c r="AC18" s="7"/>
      <c r="AD18" s="4"/>
      <c r="AE18" s="4"/>
      <c r="AF18" s="2"/>
      <c r="AG18" s="9">
        <f t="shared" si="1"/>
        <v>766000</v>
      </c>
      <c r="AH18" s="10">
        <f t="shared" si="2"/>
        <v>344504</v>
      </c>
      <c r="AI18" s="9">
        <f t="shared" si="10"/>
        <v>-421496</v>
      </c>
      <c r="AJ18" s="11">
        <f t="shared" si="11"/>
        <v>0.44974412532637076</v>
      </c>
      <c r="AK18" s="3" t="s">
        <v>17</v>
      </c>
    </row>
    <row r="19" spans="1:37" ht="24" customHeight="1">
      <c r="A19" s="2">
        <v>12</v>
      </c>
      <c r="B19" s="3" t="s">
        <v>18</v>
      </c>
      <c r="C19" s="4">
        <v>30000</v>
      </c>
      <c r="D19" s="5">
        <v>28527</v>
      </c>
      <c r="E19" s="6">
        <f t="shared" si="0"/>
        <v>-1473</v>
      </c>
      <c r="F19" s="4"/>
      <c r="G19" s="4"/>
      <c r="H19" s="7">
        <f t="shared" si="3"/>
        <v>0.9509</v>
      </c>
      <c r="I19" s="4">
        <v>415000</v>
      </c>
      <c r="J19" s="8">
        <v>265875</v>
      </c>
      <c r="K19" s="4">
        <f t="shared" si="4"/>
        <v>-149125</v>
      </c>
      <c r="L19" s="7">
        <f t="shared" si="5"/>
        <v>0.6406626506024097</v>
      </c>
      <c r="M19" s="4"/>
      <c r="N19" s="4"/>
      <c r="O19" s="4"/>
      <c r="P19" s="7"/>
      <c r="Q19" s="4">
        <v>150000</v>
      </c>
      <c r="R19" s="4">
        <v>106401</v>
      </c>
      <c r="S19" s="4">
        <f t="shared" si="6"/>
        <v>-43599</v>
      </c>
      <c r="T19" s="7">
        <f t="shared" si="7"/>
        <v>0.70934</v>
      </c>
      <c r="U19" s="16" t="s">
        <v>18</v>
      </c>
      <c r="V19" s="4"/>
      <c r="W19" s="4"/>
      <c r="X19" s="6">
        <f t="shared" si="8"/>
        <v>0</v>
      </c>
      <c r="Y19" s="7"/>
      <c r="Z19" s="4"/>
      <c r="AA19" s="4"/>
      <c r="AB19" s="4">
        <f t="shared" si="9"/>
        <v>0</v>
      </c>
      <c r="AC19" s="7"/>
      <c r="AD19" s="4"/>
      <c r="AE19" s="4"/>
      <c r="AF19" s="2"/>
      <c r="AG19" s="9">
        <f t="shared" si="1"/>
        <v>595000</v>
      </c>
      <c r="AH19" s="10">
        <f t="shared" si="2"/>
        <v>400803</v>
      </c>
      <c r="AI19" s="9">
        <f t="shared" si="10"/>
        <v>-194197</v>
      </c>
      <c r="AJ19" s="11">
        <f t="shared" si="11"/>
        <v>0.673618487394958</v>
      </c>
      <c r="AK19" s="3" t="s">
        <v>18</v>
      </c>
    </row>
    <row r="20" spans="1:37" ht="24" customHeight="1">
      <c r="A20" s="2">
        <v>13</v>
      </c>
      <c r="B20" s="3" t="s">
        <v>19</v>
      </c>
      <c r="C20" s="4">
        <v>18000</v>
      </c>
      <c r="D20" s="5">
        <v>10955</v>
      </c>
      <c r="E20" s="6">
        <f t="shared" si="0"/>
        <v>-7045</v>
      </c>
      <c r="F20" s="4"/>
      <c r="G20" s="4"/>
      <c r="H20" s="7">
        <f t="shared" si="3"/>
        <v>0.6086111111111111</v>
      </c>
      <c r="I20" s="4">
        <v>50000</v>
      </c>
      <c r="J20" s="8">
        <v>25550</v>
      </c>
      <c r="K20" s="4">
        <f t="shared" si="4"/>
        <v>-24450</v>
      </c>
      <c r="L20" s="7">
        <f t="shared" si="5"/>
        <v>0.511</v>
      </c>
      <c r="M20" s="4">
        <v>8000</v>
      </c>
      <c r="N20" s="4"/>
      <c r="O20" s="4"/>
      <c r="P20" s="7">
        <f t="shared" si="12"/>
        <v>0</v>
      </c>
      <c r="Q20" s="4">
        <v>35000</v>
      </c>
      <c r="R20" s="4">
        <v>17761</v>
      </c>
      <c r="S20" s="4">
        <f t="shared" si="6"/>
        <v>-17239</v>
      </c>
      <c r="T20" s="7">
        <f t="shared" si="7"/>
        <v>0.5074571428571428</v>
      </c>
      <c r="U20" s="16" t="s">
        <v>19</v>
      </c>
      <c r="V20" s="4"/>
      <c r="W20" s="4"/>
      <c r="X20" s="6">
        <f t="shared" si="8"/>
        <v>0</v>
      </c>
      <c r="Y20" s="7"/>
      <c r="Z20" s="4"/>
      <c r="AA20" s="4"/>
      <c r="AB20" s="4">
        <f t="shared" si="9"/>
        <v>0</v>
      </c>
      <c r="AC20" s="7"/>
      <c r="AD20" s="4"/>
      <c r="AE20" s="4"/>
      <c r="AF20" s="2"/>
      <c r="AG20" s="9">
        <f t="shared" si="1"/>
        <v>111000</v>
      </c>
      <c r="AH20" s="10">
        <f t="shared" si="2"/>
        <v>54266</v>
      </c>
      <c r="AI20" s="9">
        <f t="shared" si="10"/>
        <v>-56734</v>
      </c>
      <c r="AJ20" s="11">
        <f t="shared" si="11"/>
        <v>0.4888828828828829</v>
      </c>
      <c r="AK20" s="3" t="s">
        <v>19</v>
      </c>
    </row>
    <row r="21" spans="1:37" ht="24" customHeight="1">
      <c r="A21" s="2">
        <v>14</v>
      </c>
      <c r="B21" s="3" t="s">
        <v>20</v>
      </c>
      <c r="C21" s="4">
        <v>74000</v>
      </c>
      <c r="D21" s="5">
        <v>40641</v>
      </c>
      <c r="E21" s="6">
        <f t="shared" si="0"/>
        <v>-33359</v>
      </c>
      <c r="F21" s="4"/>
      <c r="G21" s="4"/>
      <c r="H21" s="7">
        <f t="shared" si="3"/>
        <v>0.5492027027027027</v>
      </c>
      <c r="I21" s="4">
        <v>202000</v>
      </c>
      <c r="J21" s="8">
        <v>147358</v>
      </c>
      <c r="K21" s="4">
        <f t="shared" si="4"/>
        <v>-54642</v>
      </c>
      <c r="L21" s="7">
        <f t="shared" si="5"/>
        <v>0.7294950495049505</v>
      </c>
      <c r="M21" s="4"/>
      <c r="N21" s="4"/>
      <c r="O21" s="4"/>
      <c r="P21" s="7"/>
      <c r="Q21" s="4">
        <v>43000</v>
      </c>
      <c r="R21" s="4">
        <v>38912</v>
      </c>
      <c r="S21" s="4">
        <f t="shared" si="6"/>
        <v>-4088</v>
      </c>
      <c r="T21" s="7">
        <f t="shared" si="7"/>
        <v>0.9049302325581395</v>
      </c>
      <c r="U21" s="16" t="s">
        <v>20</v>
      </c>
      <c r="V21" s="4"/>
      <c r="W21" s="4"/>
      <c r="X21" s="6">
        <f t="shared" si="8"/>
        <v>0</v>
      </c>
      <c r="Y21" s="7"/>
      <c r="Z21" s="4"/>
      <c r="AA21" s="4"/>
      <c r="AB21" s="4">
        <f t="shared" si="9"/>
        <v>0</v>
      </c>
      <c r="AC21" s="7"/>
      <c r="AD21" s="4"/>
      <c r="AE21" s="4"/>
      <c r="AF21" s="2"/>
      <c r="AG21" s="9">
        <f t="shared" si="1"/>
        <v>319000</v>
      </c>
      <c r="AH21" s="10">
        <f t="shared" si="2"/>
        <v>226911</v>
      </c>
      <c r="AI21" s="9">
        <f t="shared" si="10"/>
        <v>-92089</v>
      </c>
      <c r="AJ21" s="11">
        <f t="shared" si="11"/>
        <v>0.7113197492163009</v>
      </c>
      <c r="AK21" s="3" t="s">
        <v>20</v>
      </c>
    </row>
    <row r="22" spans="1:37" ht="24" customHeight="1">
      <c r="A22" s="2">
        <v>15</v>
      </c>
      <c r="B22" s="3" t="s">
        <v>21</v>
      </c>
      <c r="C22" s="4">
        <v>13000</v>
      </c>
      <c r="D22" s="5">
        <v>18999</v>
      </c>
      <c r="E22" s="6">
        <f t="shared" si="0"/>
        <v>5999</v>
      </c>
      <c r="F22" s="4"/>
      <c r="G22" s="4"/>
      <c r="H22" s="7">
        <f t="shared" si="3"/>
        <v>1.4614615384615384</v>
      </c>
      <c r="I22" s="4">
        <v>170000</v>
      </c>
      <c r="J22" s="8">
        <v>184514</v>
      </c>
      <c r="K22" s="4">
        <f t="shared" si="4"/>
        <v>14514</v>
      </c>
      <c r="L22" s="7">
        <f t="shared" si="5"/>
        <v>1.0853764705882354</v>
      </c>
      <c r="M22" s="4"/>
      <c r="N22" s="4">
        <v>275</v>
      </c>
      <c r="O22" s="4"/>
      <c r="P22" s="7"/>
      <c r="Q22" s="4">
        <v>240000</v>
      </c>
      <c r="R22" s="4">
        <v>183915</v>
      </c>
      <c r="S22" s="4">
        <f t="shared" si="6"/>
        <v>-56085</v>
      </c>
      <c r="T22" s="7">
        <f t="shared" si="7"/>
        <v>0.7663125</v>
      </c>
      <c r="U22" s="16" t="s">
        <v>21</v>
      </c>
      <c r="V22" s="4"/>
      <c r="W22" s="4"/>
      <c r="X22" s="6">
        <f t="shared" si="8"/>
        <v>0</v>
      </c>
      <c r="Y22" s="7"/>
      <c r="Z22" s="4"/>
      <c r="AA22" s="4"/>
      <c r="AB22" s="4">
        <f t="shared" si="9"/>
        <v>0</v>
      </c>
      <c r="AC22" s="7"/>
      <c r="AD22" s="4"/>
      <c r="AE22" s="4"/>
      <c r="AF22" s="2"/>
      <c r="AG22" s="9">
        <f t="shared" si="1"/>
        <v>423000</v>
      </c>
      <c r="AH22" s="10">
        <f t="shared" si="2"/>
        <v>387703</v>
      </c>
      <c r="AI22" s="9">
        <f t="shared" si="10"/>
        <v>-35297</v>
      </c>
      <c r="AJ22" s="11">
        <f t="shared" si="11"/>
        <v>0.9165555555555556</v>
      </c>
      <c r="AK22" s="3" t="s">
        <v>21</v>
      </c>
    </row>
    <row r="23" spans="1:37" ht="24" customHeight="1">
      <c r="A23" s="2">
        <v>16</v>
      </c>
      <c r="B23" s="3" t="s">
        <v>22</v>
      </c>
      <c r="C23" s="4">
        <v>23000</v>
      </c>
      <c r="D23" s="5">
        <v>21705</v>
      </c>
      <c r="E23" s="6">
        <f t="shared" si="0"/>
        <v>-1295</v>
      </c>
      <c r="F23" s="4"/>
      <c r="G23" s="4"/>
      <c r="H23" s="7">
        <f t="shared" si="3"/>
        <v>0.943695652173913</v>
      </c>
      <c r="I23" s="4">
        <v>883000</v>
      </c>
      <c r="J23" s="8">
        <v>1214150</v>
      </c>
      <c r="K23" s="4">
        <f t="shared" si="4"/>
        <v>331150</v>
      </c>
      <c r="L23" s="7">
        <f t="shared" si="5"/>
        <v>1.3750283125707814</v>
      </c>
      <c r="M23" s="4">
        <v>3000</v>
      </c>
      <c r="N23" s="4"/>
      <c r="O23" s="4"/>
      <c r="P23" s="7"/>
      <c r="Q23" s="4">
        <v>206000</v>
      </c>
      <c r="R23" s="4">
        <v>111201</v>
      </c>
      <c r="S23" s="4">
        <f t="shared" si="6"/>
        <v>-94799</v>
      </c>
      <c r="T23" s="7">
        <f t="shared" si="7"/>
        <v>0.5398106796116505</v>
      </c>
      <c r="U23" s="16" t="s">
        <v>22</v>
      </c>
      <c r="V23" s="4"/>
      <c r="W23" s="4"/>
      <c r="X23" s="6">
        <f t="shared" si="8"/>
        <v>0</v>
      </c>
      <c r="Y23" s="7"/>
      <c r="Z23" s="4"/>
      <c r="AA23" s="4"/>
      <c r="AB23" s="4">
        <f t="shared" si="9"/>
        <v>0</v>
      </c>
      <c r="AC23" s="7"/>
      <c r="AD23" s="4"/>
      <c r="AE23" s="4"/>
      <c r="AF23" s="2"/>
      <c r="AG23" s="9">
        <f t="shared" si="1"/>
        <v>1115000</v>
      </c>
      <c r="AH23" s="10">
        <f t="shared" si="2"/>
        <v>1347056</v>
      </c>
      <c r="AI23" s="9">
        <f t="shared" si="10"/>
        <v>232056</v>
      </c>
      <c r="AJ23" s="11">
        <f t="shared" si="11"/>
        <v>1.2081219730941704</v>
      </c>
      <c r="AK23" s="3" t="s">
        <v>22</v>
      </c>
    </row>
    <row r="24" spans="1:37" ht="24" customHeight="1">
      <c r="A24" s="2">
        <v>17</v>
      </c>
      <c r="B24" s="3" t="s">
        <v>23</v>
      </c>
      <c r="C24" s="4">
        <v>65000</v>
      </c>
      <c r="D24" s="5">
        <v>59866</v>
      </c>
      <c r="E24" s="6">
        <f t="shared" si="0"/>
        <v>-5134</v>
      </c>
      <c r="F24" s="4"/>
      <c r="G24" s="4"/>
      <c r="H24" s="7">
        <f t="shared" si="3"/>
        <v>0.9210153846153846</v>
      </c>
      <c r="I24" s="4">
        <v>440000</v>
      </c>
      <c r="J24" s="8">
        <v>307877</v>
      </c>
      <c r="K24" s="4">
        <f t="shared" si="4"/>
        <v>-132123</v>
      </c>
      <c r="L24" s="7">
        <f t="shared" si="5"/>
        <v>0.6997204545454545</v>
      </c>
      <c r="M24" s="4">
        <v>1000</v>
      </c>
      <c r="N24" s="4">
        <v>2160</v>
      </c>
      <c r="O24" s="4"/>
      <c r="P24" s="7"/>
      <c r="Q24" s="4">
        <v>411000</v>
      </c>
      <c r="R24" s="4">
        <v>122117</v>
      </c>
      <c r="S24" s="4">
        <f t="shared" si="6"/>
        <v>-288883</v>
      </c>
      <c r="T24" s="7">
        <f t="shared" si="7"/>
        <v>0.2971216545012165</v>
      </c>
      <c r="U24" s="16" t="s">
        <v>23</v>
      </c>
      <c r="V24" s="4"/>
      <c r="W24" s="4"/>
      <c r="X24" s="6">
        <f t="shared" si="8"/>
        <v>0</v>
      </c>
      <c r="Y24" s="7"/>
      <c r="Z24" s="4"/>
      <c r="AA24" s="4"/>
      <c r="AB24" s="4">
        <f t="shared" si="9"/>
        <v>0</v>
      </c>
      <c r="AC24" s="7"/>
      <c r="AD24" s="4"/>
      <c r="AE24" s="4"/>
      <c r="AF24" s="2"/>
      <c r="AG24" s="9">
        <f t="shared" si="1"/>
        <v>917000</v>
      </c>
      <c r="AH24" s="10">
        <f t="shared" si="2"/>
        <v>492020</v>
      </c>
      <c r="AI24" s="9">
        <f t="shared" si="10"/>
        <v>-424980</v>
      </c>
      <c r="AJ24" s="11">
        <f t="shared" si="11"/>
        <v>0.5365539803707743</v>
      </c>
      <c r="AK24" s="3" t="s">
        <v>23</v>
      </c>
    </row>
    <row r="25" spans="1:37" ht="24" customHeight="1">
      <c r="A25" s="2">
        <v>18</v>
      </c>
      <c r="B25" s="3" t="s">
        <v>24</v>
      </c>
      <c r="C25" s="4">
        <v>70000</v>
      </c>
      <c r="D25" s="5">
        <v>72653</v>
      </c>
      <c r="E25" s="6">
        <f t="shared" si="0"/>
        <v>2653</v>
      </c>
      <c r="F25" s="4"/>
      <c r="G25" s="4"/>
      <c r="H25" s="7">
        <f t="shared" si="3"/>
        <v>1.0379</v>
      </c>
      <c r="I25" s="4">
        <v>210000</v>
      </c>
      <c r="J25" s="8">
        <v>39478</v>
      </c>
      <c r="K25" s="4">
        <f t="shared" si="4"/>
        <v>-170522</v>
      </c>
      <c r="L25" s="7">
        <f t="shared" si="5"/>
        <v>0.18799047619047618</v>
      </c>
      <c r="M25" s="4"/>
      <c r="N25" s="4"/>
      <c r="O25" s="4"/>
      <c r="P25" s="7"/>
      <c r="Q25" s="4">
        <v>255000</v>
      </c>
      <c r="R25" s="6">
        <v>74000</v>
      </c>
      <c r="S25" s="4">
        <f t="shared" si="6"/>
        <v>-181000</v>
      </c>
      <c r="T25" s="7">
        <f t="shared" si="7"/>
        <v>0.2901960784313726</v>
      </c>
      <c r="U25" s="16" t="s">
        <v>24</v>
      </c>
      <c r="V25" s="4"/>
      <c r="W25" s="4"/>
      <c r="X25" s="6">
        <f t="shared" si="8"/>
        <v>0</v>
      </c>
      <c r="Y25" s="7"/>
      <c r="Z25" s="4"/>
      <c r="AA25" s="4"/>
      <c r="AB25" s="4">
        <f t="shared" si="9"/>
        <v>0</v>
      </c>
      <c r="AC25" s="7"/>
      <c r="AD25" s="4"/>
      <c r="AE25" s="4">
        <v>1168</v>
      </c>
      <c r="AF25" s="2"/>
      <c r="AG25" s="9">
        <f t="shared" si="1"/>
        <v>535000</v>
      </c>
      <c r="AH25" s="10">
        <f t="shared" si="2"/>
        <v>187299</v>
      </c>
      <c r="AI25" s="9">
        <f t="shared" si="10"/>
        <v>-347701</v>
      </c>
      <c r="AJ25" s="11">
        <f t="shared" si="11"/>
        <v>0.3500915887850467</v>
      </c>
      <c r="AK25" s="3" t="s">
        <v>24</v>
      </c>
    </row>
    <row r="26" spans="1:37" ht="24" customHeight="1">
      <c r="A26" s="2">
        <v>19</v>
      </c>
      <c r="B26" s="3" t="s">
        <v>25</v>
      </c>
      <c r="C26" s="4">
        <v>350000</v>
      </c>
      <c r="D26" s="6">
        <v>296317</v>
      </c>
      <c r="E26" s="6">
        <f t="shared" si="0"/>
        <v>-53683</v>
      </c>
      <c r="F26" s="4"/>
      <c r="G26" s="4"/>
      <c r="H26" s="7">
        <f t="shared" si="3"/>
        <v>0.84662</v>
      </c>
      <c r="I26" s="4">
        <v>2482000</v>
      </c>
      <c r="J26" s="8">
        <v>986965</v>
      </c>
      <c r="K26" s="4">
        <f t="shared" si="4"/>
        <v>-1495035</v>
      </c>
      <c r="L26" s="7">
        <f t="shared" si="5"/>
        <v>0.39764907332796134</v>
      </c>
      <c r="M26" s="4"/>
      <c r="N26" s="4"/>
      <c r="O26" s="4"/>
      <c r="P26" s="7"/>
      <c r="Q26" s="4">
        <v>639000</v>
      </c>
      <c r="R26" s="4">
        <v>57560</v>
      </c>
      <c r="S26" s="4">
        <f t="shared" si="6"/>
        <v>-581440</v>
      </c>
      <c r="T26" s="7">
        <f t="shared" si="7"/>
        <v>0.09007824726134585</v>
      </c>
      <c r="U26" s="16" t="s">
        <v>25</v>
      </c>
      <c r="V26" s="4"/>
      <c r="W26" s="4"/>
      <c r="X26" s="6">
        <f t="shared" si="8"/>
        <v>0</v>
      </c>
      <c r="Y26" s="7"/>
      <c r="Z26" s="4"/>
      <c r="AA26" s="4"/>
      <c r="AB26" s="4">
        <f t="shared" si="9"/>
        <v>0</v>
      </c>
      <c r="AC26" s="7"/>
      <c r="AD26" s="4"/>
      <c r="AE26" s="4"/>
      <c r="AF26" s="2"/>
      <c r="AG26" s="9">
        <f t="shared" si="1"/>
        <v>3471000</v>
      </c>
      <c r="AH26" s="10">
        <f t="shared" si="2"/>
        <v>1340842</v>
      </c>
      <c r="AI26" s="9">
        <f t="shared" si="10"/>
        <v>-2130158</v>
      </c>
      <c r="AJ26" s="11">
        <f t="shared" si="11"/>
        <v>0.386298473062518</v>
      </c>
      <c r="AK26" s="3" t="s">
        <v>25</v>
      </c>
    </row>
    <row r="27" spans="1:37" ht="24" customHeight="1">
      <c r="A27" s="2">
        <v>20</v>
      </c>
      <c r="B27" s="3" t="s">
        <v>26</v>
      </c>
      <c r="C27" s="4">
        <v>130000</v>
      </c>
      <c r="D27" s="5">
        <v>126505</v>
      </c>
      <c r="E27" s="6">
        <f t="shared" si="0"/>
        <v>-3495</v>
      </c>
      <c r="F27" s="4"/>
      <c r="G27" s="4"/>
      <c r="H27" s="7">
        <f t="shared" si="3"/>
        <v>0.9731153846153846</v>
      </c>
      <c r="I27" s="4">
        <v>256000</v>
      </c>
      <c r="J27" s="8">
        <v>241494</v>
      </c>
      <c r="K27" s="4">
        <f t="shared" si="4"/>
        <v>-14506</v>
      </c>
      <c r="L27" s="7">
        <f t="shared" si="5"/>
        <v>0.9433359375</v>
      </c>
      <c r="M27" s="4"/>
      <c r="N27" s="4">
        <v>16500</v>
      </c>
      <c r="O27" s="4">
        <f aca="true" t="shared" si="13" ref="O27:O35">SUM(N27-M27)</f>
        <v>16500</v>
      </c>
      <c r="P27" s="7"/>
      <c r="Q27" s="4">
        <v>160000</v>
      </c>
      <c r="R27" s="6">
        <v>23901</v>
      </c>
      <c r="S27" s="4">
        <f t="shared" si="6"/>
        <v>-136099</v>
      </c>
      <c r="T27" s="7">
        <f t="shared" si="7"/>
        <v>0.14938125</v>
      </c>
      <c r="U27" s="16" t="s">
        <v>26</v>
      </c>
      <c r="V27" s="4"/>
      <c r="W27" s="4"/>
      <c r="X27" s="6">
        <f t="shared" si="8"/>
        <v>0</v>
      </c>
      <c r="Y27" s="7"/>
      <c r="Z27" s="4"/>
      <c r="AA27" s="4"/>
      <c r="AB27" s="4">
        <f t="shared" si="9"/>
        <v>0</v>
      </c>
      <c r="AC27" s="7"/>
      <c r="AD27" s="4"/>
      <c r="AE27" s="4"/>
      <c r="AF27" s="2"/>
      <c r="AG27" s="9">
        <f t="shared" si="1"/>
        <v>546000</v>
      </c>
      <c r="AH27" s="10">
        <f t="shared" si="2"/>
        <v>408400</v>
      </c>
      <c r="AI27" s="9">
        <f t="shared" si="10"/>
        <v>-137600</v>
      </c>
      <c r="AJ27" s="11">
        <f t="shared" si="11"/>
        <v>0.747985347985348</v>
      </c>
      <c r="AK27" s="3" t="s">
        <v>26</v>
      </c>
    </row>
    <row r="28" spans="1:37" ht="24" customHeight="1">
      <c r="A28" s="2">
        <v>21</v>
      </c>
      <c r="B28" s="3" t="s">
        <v>27</v>
      </c>
      <c r="C28" s="4">
        <v>61000</v>
      </c>
      <c r="D28" s="5">
        <v>51424</v>
      </c>
      <c r="E28" s="6">
        <f t="shared" si="0"/>
        <v>-9576</v>
      </c>
      <c r="F28" s="4"/>
      <c r="G28" s="4"/>
      <c r="H28" s="7">
        <f t="shared" si="3"/>
        <v>0.8430163934426229</v>
      </c>
      <c r="I28" s="4">
        <v>559000</v>
      </c>
      <c r="J28" s="8">
        <v>393306</v>
      </c>
      <c r="K28" s="4">
        <f t="shared" si="4"/>
        <v>-165694</v>
      </c>
      <c r="L28" s="7">
        <f t="shared" si="5"/>
        <v>0.7035885509838998</v>
      </c>
      <c r="M28" s="4">
        <v>64000</v>
      </c>
      <c r="N28" s="6">
        <v>-4500</v>
      </c>
      <c r="O28" s="4">
        <f t="shared" si="13"/>
        <v>-68500</v>
      </c>
      <c r="P28" s="7">
        <f t="shared" si="12"/>
        <v>-0.0703125</v>
      </c>
      <c r="Q28" s="4">
        <v>370000</v>
      </c>
      <c r="R28" s="4">
        <v>198086</v>
      </c>
      <c r="S28" s="4">
        <f t="shared" si="6"/>
        <v>-171914</v>
      </c>
      <c r="T28" s="7">
        <f t="shared" si="7"/>
        <v>0.5353675675675675</v>
      </c>
      <c r="U28" s="16" t="s">
        <v>27</v>
      </c>
      <c r="V28" s="4"/>
      <c r="W28" s="4"/>
      <c r="X28" s="6">
        <f t="shared" si="8"/>
        <v>0</v>
      </c>
      <c r="Y28" s="7"/>
      <c r="Z28" s="4"/>
      <c r="AA28" s="4"/>
      <c r="AB28" s="4">
        <f t="shared" si="9"/>
        <v>0</v>
      </c>
      <c r="AC28" s="7"/>
      <c r="AD28" s="4"/>
      <c r="AE28" s="4"/>
      <c r="AF28" s="2"/>
      <c r="AG28" s="9">
        <f t="shared" si="1"/>
        <v>1054000</v>
      </c>
      <c r="AH28" s="10">
        <f t="shared" si="2"/>
        <v>638316</v>
      </c>
      <c r="AI28" s="9">
        <f t="shared" si="10"/>
        <v>-415684</v>
      </c>
      <c r="AJ28" s="11">
        <f t="shared" si="11"/>
        <v>0.6056129032258064</v>
      </c>
      <c r="AK28" s="3" t="s">
        <v>27</v>
      </c>
    </row>
    <row r="29" spans="1:37" ht="24" customHeight="1">
      <c r="A29" s="2">
        <v>22</v>
      </c>
      <c r="B29" s="3" t="s">
        <v>28</v>
      </c>
      <c r="C29" s="4">
        <v>200000</v>
      </c>
      <c r="D29" s="5">
        <v>253638</v>
      </c>
      <c r="E29" s="6">
        <f t="shared" si="0"/>
        <v>53638</v>
      </c>
      <c r="F29" s="4"/>
      <c r="G29" s="4"/>
      <c r="H29" s="7">
        <f t="shared" si="3"/>
        <v>1.26819</v>
      </c>
      <c r="I29" s="4">
        <v>1330000</v>
      </c>
      <c r="J29" s="8">
        <v>519525</v>
      </c>
      <c r="K29" s="4">
        <f t="shared" si="4"/>
        <v>-810475</v>
      </c>
      <c r="L29" s="7">
        <f t="shared" si="5"/>
        <v>0.3906203007518797</v>
      </c>
      <c r="M29" s="4"/>
      <c r="N29" s="4">
        <v>450</v>
      </c>
      <c r="O29" s="4">
        <f t="shared" si="13"/>
        <v>450</v>
      </c>
      <c r="P29" s="7"/>
      <c r="Q29" s="4">
        <v>1297000</v>
      </c>
      <c r="R29" s="4">
        <v>256299</v>
      </c>
      <c r="S29" s="4">
        <f t="shared" si="6"/>
        <v>-1040701</v>
      </c>
      <c r="T29" s="7">
        <f t="shared" si="7"/>
        <v>0.19760909791827294</v>
      </c>
      <c r="U29" s="16" t="s">
        <v>28</v>
      </c>
      <c r="V29" s="4">
        <v>100000</v>
      </c>
      <c r="W29" s="4">
        <v>262785</v>
      </c>
      <c r="X29" s="6">
        <f t="shared" si="8"/>
        <v>162785</v>
      </c>
      <c r="Y29" s="7">
        <f>SUM(W29/V29)</f>
        <v>2.62785</v>
      </c>
      <c r="Z29" s="4"/>
      <c r="AA29" s="4"/>
      <c r="AB29" s="4">
        <f t="shared" si="9"/>
        <v>0</v>
      </c>
      <c r="AC29" s="7"/>
      <c r="AD29" s="4"/>
      <c r="AE29" s="4"/>
      <c r="AF29" s="2"/>
      <c r="AG29" s="9">
        <f t="shared" si="1"/>
        <v>2927000</v>
      </c>
      <c r="AH29" s="10">
        <f t="shared" si="2"/>
        <v>1292697</v>
      </c>
      <c r="AI29" s="9">
        <f t="shared" si="10"/>
        <v>-1634303</v>
      </c>
      <c r="AJ29" s="11">
        <f t="shared" si="11"/>
        <v>0.44164571233344724</v>
      </c>
      <c r="AK29" s="3" t="s">
        <v>28</v>
      </c>
    </row>
    <row r="30" spans="1:37" ht="24" customHeight="1">
      <c r="A30" s="2">
        <v>23</v>
      </c>
      <c r="B30" s="3" t="s">
        <v>29</v>
      </c>
      <c r="C30" s="4">
        <v>100000</v>
      </c>
      <c r="D30" s="5">
        <v>109824</v>
      </c>
      <c r="E30" s="6">
        <f t="shared" si="0"/>
        <v>9824</v>
      </c>
      <c r="F30" s="4"/>
      <c r="G30" s="4"/>
      <c r="H30" s="7">
        <f t="shared" si="3"/>
        <v>1.09824</v>
      </c>
      <c r="I30" s="4">
        <v>660000</v>
      </c>
      <c r="J30" s="8">
        <v>317272</v>
      </c>
      <c r="K30" s="4">
        <f t="shared" si="4"/>
        <v>-342728</v>
      </c>
      <c r="L30" s="7">
        <f t="shared" si="5"/>
        <v>0.48071515151515154</v>
      </c>
      <c r="M30" s="4">
        <v>5000</v>
      </c>
      <c r="N30" s="4">
        <v>28200</v>
      </c>
      <c r="O30" s="4">
        <f t="shared" si="13"/>
        <v>23200</v>
      </c>
      <c r="P30" s="7">
        <f t="shared" si="12"/>
        <v>5.64</v>
      </c>
      <c r="Q30" s="4">
        <v>725000</v>
      </c>
      <c r="R30" s="6">
        <v>184587</v>
      </c>
      <c r="S30" s="4">
        <f t="shared" si="6"/>
        <v>-540413</v>
      </c>
      <c r="T30" s="7">
        <f t="shared" si="7"/>
        <v>0.25460275862068965</v>
      </c>
      <c r="U30" s="16" t="s">
        <v>29</v>
      </c>
      <c r="V30" s="4">
        <v>50000</v>
      </c>
      <c r="W30" s="6">
        <v>88000</v>
      </c>
      <c r="X30" s="6">
        <f t="shared" si="8"/>
        <v>38000</v>
      </c>
      <c r="Y30" s="7"/>
      <c r="Z30" s="4"/>
      <c r="AA30" s="4"/>
      <c r="AB30" s="4">
        <f t="shared" si="9"/>
        <v>0</v>
      </c>
      <c r="AC30" s="7"/>
      <c r="AD30" s="4"/>
      <c r="AE30" s="4"/>
      <c r="AF30" s="2"/>
      <c r="AG30" s="9">
        <f t="shared" si="1"/>
        <v>1540000</v>
      </c>
      <c r="AH30" s="10">
        <f t="shared" si="2"/>
        <v>727883</v>
      </c>
      <c r="AI30" s="9">
        <f t="shared" si="10"/>
        <v>-812117</v>
      </c>
      <c r="AJ30" s="11">
        <f t="shared" si="11"/>
        <v>0.4726512987012987</v>
      </c>
      <c r="AK30" s="3" t="s">
        <v>29</v>
      </c>
    </row>
    <row r="31" spans="1:37" ht="24" customHeight="1">
      <c r="A31" s="2">
        <v>24</v>
      </c>
      <c r="B31" s="3" t="s">
        <v>30</v>
      </c>
      <c r="C31" s="4">
        <v>70000</v>
      </c>
      <c r="D31" s="5">
        <v>79315</v>
      </c>
      <c r="E31" s="6">
        <f t="shared" si="0"/>
        <v>9315</v>
      </c>
      <c r="F31" s="4"/>
      <c r="G31" s="4"/>
      <c r="H31" s="7">
        <f t="shared" si="3"/>
        <v>1.1330714285714285</v>
      </c>
      <c r="I31" s="4">
        <v>363000</v>
      </c>
      <c r="J31" s="8">
        <v>189969</v>
      </c>
      <c r="K31" s="4">
        <f t="shared" si="4"/>
        <v>-173031</v>
      </c>
      <c r="L31" s="7">
        <f t="shared" si="5"/>
        <v>0.5233305785123967</v>
      </c>
      <c r="M31" s="4">
        <v>12000</v>
      </c>
      <c r="N31" s="4"/>
      <c r="O31" s="4">
        <f t="shared" si="13"/>
        <v>-12000</v>
      </c>
      <c r="P31" s="7">
        <f t="shared" si="12"/>
        <v>0</v>
      </c>
      <c r="Q31" s="4">
        <v>332000</v>
      </c>
      <c r="R31" s="4">
        <v>116406</v>
      </c>
      <c r="S31" s="4">
        <f t="shared" si="6"/>
        <v>-215594</v>
      </c>
      <c r="T31" s="7">
        <f t="shared" si="7"/>
        <v>0.35062048192771084</v>
      </c>
      <c r="U31" s="16" t="s">
        <v>30</v>
      </c>
      <c r="V31" s="4"/>
      <c r="W31" s="4"/>
      <c r="X31" s="6">
        <f t="shared" si="8"/>
        <v>0</v>
      </c>
      <c r="Y31" s="7"/>
      <c r="Z31" s="4"/>
      <c r="AA31" s="4"/>
      <c r="AB31" s="4">
        <f t="shared" si="9"/>
        <v>0</v>
      </c>
      <c r="AC31" s="7"/>
      <c r="AD31" s="4"/>
      <c r="AE31" s="4"/>
      <c r="AF31" s="2"/>
      <c r="AG31" s="9">
        <f t="shared" si="1"/>
        <v>777000</v>
      </c>
      <c r="AH31" s="10">
        <f t="shared" si="2"/>
        <v>385690</v>
      </c>
      <c r="AI31" s="9">
        <f t="shared" si="10"/>
        <v>-391310</v>
      </c>
      <c r="AJ31" s="11">
        <f t="shared" si="11"/>
        <v>0.4963835263835264</v>
      </c>
      <c r="AK31" s="3" t="s">
        <v>30</v>
      </c>
    </row>
    <row r="32" spans="1:37" ht="24" customHeight="1">
      <c r="A32" s="2">
        <v>25</v>
      </c>
      <c r="B32" s="3" t="s">
        <v>31</v>
      </c>
      <c r="C32" s="4">
        <v>20000</v>
      </c>
      <c r="D32" s="5">
        <v>12348</v>
      </c>
      <c r="E32" s="6">
        <f t="shared" si="0"/>
        <v>-7652</v>
      </c>
      <c r="F32" s="4"/>
      <c r="G32" s="4"/>
      <c r="H32" s="7">
        <f t="shared" si="3"/>
        <v>0.6174</v>
      </c>
      <c r="I32" s="4">
        <v>250000</v>
      </c>
      <c r="J32" s="8">
        <v>52312</v>
      </c>
      <c r="K32" s="4">
        <f t="shared" si="4"/>
        <v>-197688</v>
      </c>
      <c r="L32" s="7">
        <f t="shared" si="5"/>
        <v>0.209248</v>
      </c>
      <c r="M32" s="4">
        <v>3000</v>
      </c>
      <c r="N32" s="4"/>
      <c r="O32" s="4">
        <f t="shared" si="13"/>
        <v>-3000</v>
      </c>
      <c r="P32" s="7">
        <f t="shared" si="12"/>
        <v>0</v>
      </c>
      <c r="Q32" s="4">
        <v>200000</v>
      </c>
      <c r="R32" s="4">
        <v>23437</v>
      </c>
      <c r="S32" s="4">
        <f t="shared" si="6"/>
        <v>-176563</v>
      </c>
      <c r="T32" s="7">
        <f t="shared" si="7"/>
        <v>0.117185</v>
      </c>
      <c r="U32" s="16" t="s">
        <v>31</v>
      </c>
      <c r="V32" s="4"/>
      <c r="W32" s="4"/>
      <c r="X32" s="6">
        <f t="shared" si="8"/>
        <v>0</v>
      </c>
      <c r="Y32" s="7"/>
      <c r="Z32" s="4"/>
      <c r="AA32" s="4"/>
      <c r="AB32" s="4">
        <f t="shared" si="9"/>
        <v>0</v>
      </c>
      <c r="AC32" s="7"/>
      <c r="AD32" s="4"/>
      <c r="AE32" s="4"/>
      <c r="AF32" s="2"/>
      <c r="AG32" s="9">
        <f t="shared" si="1"/>
        <v>473000</v>
      </c>
      <c r="AH32" s="10">
        <f t="shared" si="2"/>
        <v>88097</v>
      </c>
      <c r="AI32" s="9">
        <f t="shared" si="10"/>
        <v>-384903</v>
      </c>
      <c r="AJ32" s="11">
        <f t="shared" si="11"/>
        <v>0.18625158562367863</v>
      </c>
      <c r="AK32" s="3" t="s">
        <v>31</v>
      </c>
    </row>
    <row r="33" spans="1:37" ht="24" customHeight="1">
      <c r="A33" s="2">
        <v>26</v>
      </c>
      <c r="B33" s="3" t="s">
        <v>32</v>
      </c>
      <c r="C33" s="4">
        <v>28000</v>
      </c>
      <c r="D33" s="5">
        <v>25516</v>
      </c>
      <c r="E33" s="6">
        <f t="shared" si="0"/>
        <v>-2484</v>
      </c>
      <c r="F33" s="4"/>
      <c r="G33" s="4"/>
      <c r="H33" s="7">
        <f t="shared" si="3"/>
        <v>0.9112857142857143</v>
      </c>
      <c r="I33" s="4">
        <v>215000</v>
      </c>
      <c r="J33" s="8">
        <v>255407</v>
      </c>
      <c r="K33" s="4">
        <f t="shared" si="4"/>
        <v>40407</v>
      </c>
      <c r="L33" s="7">
        <f t="shared" si="5"/>
        <v>1.187939534883721</v>
      </c>
      <c r="M33" s="4">
        <v>2000</v>
      </c>
      <c r="N33" s="4"/>
      <c r="O33" s="4">
        <f t="shared" si="13"/>
        <v>-2000</v>
      </c>
      <c r="P33" s="7"/>
      <c r="Q33" s="4">
        <v>337000</v>
      </c>
      <c r="R33" s="4">
        <v>308760</v>
      </c>
      <c r="S33" s="4">
        <f t="shared" si="6"/>
        <v>-28240</v>
      </c>
      <c r="T33" s="7">
        <f t="shared" si="7"/>
        <v>0.9162017804154303</v>
      </c>
      <c r="U33" s="16" t="s">
        <v>32</v>
      </c>
      <c r="V33" s="4"/>
      <c r="W33" s="4"/>
      <c r="X33" s="6">
        <f t="shared" si="8"/>
        <v>0</v>
      </c>
      <c r="Y33" s="7"/>
      <c r="Z33" s="4"/>
      <c r="AA33" s="4"/>
      <c r="AB33" s="4">
        <f t="shared" si="9"/>
        <v>0</v>
      </c>
      <c r="AC33" s="7"/>
      <c r="AD33" s="4"/>
      <c r="AE33" s="4"/>
      <c r="AF33" s="2"/>
      <c r="AG33" s="9">
        <f t="shared" si="1"/>
        <v>582000</v>
      </c>
      <c r="AH33" s="10">
        <f t="shared" si="2"/>
        <v>589683</v>
      </c>
      <c r="AI33" s="9">
        <f t="shared" si="10"/>
        <v>7683</v>
      </c>
      <c r="AJ33" s="11">
        <f t="shared" si="11"/>
        <v>1.013201030927835</v>
      </c>
      <c r="AK33" s="3" t="s">
        <v>32</v>
      </c>
    </row>
    <row r="34" spans="1:37" ht="24" customHeight="1">
      <c r="A34" s="2">
        <v>27</v>
      </c>
      <c r="B34" s="3" t="s">
        <v>33</v>
      </c>
      <c r="C34" s="4">
        <v>50000</v>
      </c>
      <c r="D34" s="5">
        <v>22705</v>
      </c>
      <c r="E34" s="6">
        <f t="shared" si="0"/>
        <v>-27295</v>
      </c>
      <c r="F34" s="4"/>
      <c r="G34" s="4"/>
      <c r="H34" s="7">
        <f t="shared" si="3"/>
        <v>0.4541</v>
      </c>
      <c r="I34" s="4">
        <v>270000</v>
      </c>
      <c r="J34" s="8">
        <v>70905</v>
      </c>
      <c r="K34" s="4">
        <f t="shared" si="4"/>
        <v>-199095</v>
      </c>
      <c r="L34" s="7">
        <f t="shared" si="5"/>
        <v>0.26261111111111113</v>
      </c>
      <c r="M34" s="4">
        <v>54000</v>
      </c>
      <c r="N34" s="6"/>
      <c r="O34" s="4">
        <f t="shared" si="13"/>
        <v>-54000</v>
      </c>
      <c r="P34" s="7">
        <f t="shared" si="12"/>
        <v>0</v>
      </c>
      <c r="Q34" s="4">
        <v>235000</v>
      </c>
      <c r="R34" s="4">
        <v>125118</v>
      </c>
      <c r="S34" s="4">
        <f t="shared" si="6"/>
        <v>-109882</v>
      </c>
      <c r="T34" s="7">
        <f t="shared" si="7"/>
        <v>0.5324170212765957</v>
      </c>
      <c r="U34" s="16" t="s">
        <v>33</v>
      </c>
      <c r="V34" s="4"/>
      <c r="W34" s="4"/>
      <c r="X34" s="6">
        <f t="shared" si="8"/>
        <v>0</v>
      </c>
      <c r="Y34" s="7"/>
      <c r="Z34" s="4"/>
      <c r="AA34" s="4"/>
      <c r="AB34" s="4">
        <f t="shared" si="9"/>
        <v>0</v>
      </c>
      <c r="AC34" s="7"/>
      <c r="AD34" s="4"/>
      <c r="AE34" s="4"/>
      <c r="AF34" s="2"/>
      <c r="AG34" s="9">
        <f t="shared" si="1"/>
        <v>609000</v>
      </c>
      <c r="AH34" s="10">
        <f t="shared" si="2"/>
        <v>218728</v>
      </c>
      <c r="AI34" s="9">
        <f t="shared" si="10"/>
        <v>-390272</v>
      </c>
      <c r="AJ34" s="11">
        <f t="shared" si="11"/>
        <v>0.3591592775041051</v>
      </c>
      <c r="AK34" s="3" t="s">
        <v>33</v>
      </c>
    </row>
    <row r="35" spans="1:37" ht="24" customHeight="1">
      <c r="A35" s="2">
        <v>28</v>
      </c>
      <c r="B35" s="3" t="s">
        <v>34</v>
      </c>
      <c r="C35" s="4">
        <v>1500000</v>
      </c>
      <c r="D35" s="5">
        <v>1241439</v>
      </c>
      <c r="E35" s="6">
        <f t="shared" si="0"/>
        <v>-258561</v>
      </c>
      <c r="F35" s="4"/>
      <c r="G35" s="4"/>
      <c r="H35" s="7">
        <f t="shared" si="3"/>
        <v>0.827626</v>
      </c>
      <c r="I35" s="4">
        <v>2775000</v>
      </c>
      <c r="J35" s="8">
        <v>2378183</v>
      </c>
      <c r="K35" s="4">
        <f t="shared" si="4"/>
        <v>-396817</v>
      </c>
      <c r="L35" s="7">
        <f t="shared" si="5"/>
        <v>0.8570028828828828</v>
      </c>
      <c r="M35" s="4">
        <v>3000</v>
      </c>
      <c r="N35" s="4">
        <v>273</v>
      </c>
      <c r="O35" s="4">
        <f t="shared" si="13"/>
        <v>-2727</v>
      </c>
      <c r="P35" s="7">
        <f t="shared" si="12"/>
        <v>0.091</v>
      </c>
      <c r="Q35" s="4">
        <v>1316000</v>
      </c>
      <c r="R35" s="4">
        <v>368317</v>
      </c>
      <c r="S35" s="4">
        <f t="shared" si="6"/>
        <v>-947683</v>
      </c>
      <c r="T35" s="7">
        <f t="shared" si="7"/>
        <v>0.27987613981762915</v>
      </c>
      <c r="U35" s="16" t="s">
        <v>34</v>
      </c>
      <c r="V35" s="4"/>
      <c r="W35" s="4"/>
      <c r="X35" s="6">
        <f t="shared" si="8"/>
        <v>0</v>
      </c>
      <c r="Y35" s="7"/>
      <c r="Z35" s="4"/>
      <c r="AA35" s="4"/>
      <c r="AB35" s="4">
        <f t="shared" si="9"/>
        <v>0</v>
      </c>
      <c r="AC35" s="7"/>
      <c r="AD35" s="4"/>
      <c r="AE35" s="4"/>
      <c r="AF35" s="2"/>
      <c r="AG35" s="9">
        <f t="shared" si="1"/>
        <v>5594000</v>
      </c>
      <c r="AH35" s="10">
        <f t="shared" si="2"/>
        <v>3988212</v>
      </c>
      <c r="AI35" s="9">
        <f t="shared" si="10"/>
        <v>-1605788</v>
      </c>
      <c r="AJ35" s="11">
        <f t="shared" si="11"/>
        <v>0.7129445834823025</v>
      </c>
      <c r="AK35" s="3" t="s">
        <v>34</v>
      </c>
    </row>
    <row r="36" spans="1:37" ht="24" customHeight="1">
      <c r="A36" s="2">
        <v>29</v>
      </c>
      <c r="B36" s="3" t="s">
        <v>35</v>
      </c>
      <c r="C36" s="4">
        <v>1500000</v>
      </c>
      <c r="D36" s="15">
        <v>1624689</v>
      </c>
      <c r="E36" s="6">
        <f t="shared" si="0"/>
        <v>124689</v>
      </c>
      <c r="F36" s="4"/>
      <c r="G36" s="4"/>
      <c r="H36" s="7">
        <f t="shared" si="3"/>
        <v>1.083126</v>
      </c>
      <c r="I36" s="4">
        <v>1141000</v>
      </c>
      <c r="J36" s="8">
        <v>926027</v>
      </c>
      <c r="K36" s="4">
        <f t="shared" si="4"/>
        <v>-214973</v>
      </c>
      <c r="L36" s="7">
        <f t="shared" si="5"/>
        <v>0.8115924627519719</v>
      </c>
      <c r="M36" s="4"/>
      <c r="N36" s="4">
        <v>610</v>
      </c>
      <c r="O36" s="4">
        <v>610</v>
      </c>
      <c r="P36" s="7"/>
      <c r="Q36" s="4">
        <v>1000000</v>
      </c>
      <c r="R36" s="4">
        <v>595903</v>
      </c>
      <c r="S36" s="4">
        <f t="shared" si="6"/>
        <v>-404097</v>
      </c>
      <c r="T36" s="7">
        <f t="shared" si="7"/>
        <v>0.595903</v>
      </c>
      <c r="U36" s="16" t="s">
        <v>35</v>
      </c>
      <c r="V36" s="4">
        <v>50000</v>
      </c>
      <c r="W36" s="4">
        <v>60000</v>
      </c>
      <c r="X36" s="6">
        <f t="shared" si="8"/>
        <v>10000</v>
      </c>
      <c r="Y36" s="7"/>
      <c r="Z36" s="4"/>
      <c r="AA36" s="4"/>
      <c r="AB36" s="4">
        <f t="shared" si="9"/>
        <v>0</v>
      </c>
      <c r="AC36" s="7"/>
      <c r="AD36" s="4"/>
      <c r="AE36" s="4"/>
      <c r="AF36" s="2"/>
      <c r="AG36" s="9">
        <f t="shared" si="1"/>
        <v>3691000</v>
      </c>
      <c r="AH36" s="10">
        <f t="shared" si="2"/>
        <v>3207229</v>
      </c>
      <c r="AI36" s="9">
        <f>SUM(AH36-AG36)</f>
        <v>-483771</v>
      </c>
      <c r="AJ36" s="11">
        <f>SUM(AH36/AG36)</f>
        <v>0.868932267678136</v>
      </c>
      <c r="AK36" s="3" t="s">
        <v>35</v>
      </c>
    </row>
    <row r="37" spans="1:37" s="17" customFormat="1" ht="24" customHeight="1">
      <c r="A37" s="3" t="s">
        <v>37</v>
      </c>
      <c r="B37" s="3" t="s">
        <v>7</v>
      </c>
      <c r="C37" s="9">
        <f>SUM(C8:C36)</f>
        <v>5378000</v>
      </c>
      <c r="D37" s="10">
        <f>SUM(D8:D36)</f>
        <v>4956790</v>
      </c>
      <c r="E37" s="9">
        <f>SUM(E8:E36)</f>
        <v>-421210</v>
      </c>
      <c r="F37" s="9">
        <f>SUM(F8:F36)</f>
        <v>0</v>
      </c>
      <c r="G37" s="9">
        <f>SUM(G8:G36)</f>
        <v>0</v>
      </c>
      <c r="H37" s="16">
        <f t="shared" si="3"/>
        <v>0.9216790628486426</v>
      </c>
      <c r="I37" s="9">
        <f>SUM(I8:I36)</f>
        <v>17600000</v>
      </c>
      <c r="J37" s="9">
        <f>SUM(J8:J36)</f>
        <v>12044459</v>
      </c>
      <c r="K37" s="9">
        <f t="shared" si="4"/>
        <v>-5555541</v>
      </c>
      <c r="L37" s="16">
        <f t="shared" si="5"/>
        <v>0.6843442613636364</v>
      </c>
      <c r="M37" s="9">
        <f aca="true" t="shared" si="14" ref="M37:R37">SUM(M8:M36)</f>
        <v>234000</v>
      </c>
      <c r="N37" s="10">
        <f t="shared" si="14"/>
        <v>73223</v>
      </c>
      <c r="O37" s="10">
        <f t="shared" si="14"/>
        <v>-101467</v>
      </c>
      <c r="P37" s="10">
        <f t="shared" si="14"/>
        <v>7.503484885620915</v>
      </c>
      <c r="Q37" s="9">
        <f t="shared" si="14"/>
        <v>11500000</v>
      </c>
      <c r="R37" s="9">
        <f t="shared" si="14"/>
        <v>4147266</v>
      </c>
      <c r="S37" s="9">
        <f t="shared" si="6"/>
        <v>-7352734</v>
      </c>
      <c r="T37" s="16">
        <f t="shared" si="7"/>
        <v>0.36063182608695654</v>
      </c>
      <c r="U37" s="16"/>
      <c r="V37" s="9">
        <f>SUM(V8:V36)</f>
        <v>1470000</v>
      </c>
      <c r="W37" s="9">
        <f>SUM(W8:W36)</f>
        <v>420658</v>
      </c>
      <c r="X37" s="10">
        <f t="shared" si="8"/>
        <v>-1049342</v>
      </c>
      <c r="Y37" s="16">
        <f>SUM(W37/V37)</f>
        <v>0.2861619047619048</v>
      </c>
      <c r="Z37" s="9">
        <f aca="true" t="shared" si="15" ref="Z37:AG37">SUM(Z8:Z36)</f>
        <v>0</v>
      </c>
      <c r="AA37" s="9">
        <f t="shared" si="15"/>
        <v>0</v>
      </c>
      <c r="AB37" s="9">
        <f t="shared" si="9"/>
        <v>0</v>
      </c>
      <c r="AC37" s="16"/>
      <c r="AD37" s="9">
        <f t="shared" si="15"/>
        <v>0</v>
      </c>
      <c r="AE37" s="9">
        <f t="shared" si="15"/>
        <v>1168</v>
      </c>
      <c r="AF37" s="9">
        <f t="shared" si="15"/>
        <v>0</v>
      </c>
      <c r="AG37" s="9">
        <f t="shared" si="15"/>
        <v>36182000</v>
      </c>
      <c r="AH37" s="10">
        <f t="shared" si="2"/>
        <v>21643564</v>
      </c>
      <c r="AI37" s="9">
        <f t="shared" si="10"/>
        <v>-14538436</v>
      </c>
      <c r="AJ37" s="11">
        <f t="shared" si="11"/>
        <v>0.5981859488143275</v>
      </c>
      <c r="AK37" s="3" t="s">
        <v>7</v>
      </c>
    </row>
    <row r="38" spans="3:5" ht="15">
      <c r="C38" s="1" t="s">
        <v>39</v>
      </c>
      <c r="E38" s="1" t="s">
        <v>41</v>
      </c>
    </row>
    <row r="39" spans="15:19" ht="15">
      <c r="O39" s="1" t="s">
        <v>58</v>
      </c>
      <c r="S39" s="1" t="s">
        <v>59</v>
      </c>
    </row>
    <row r="40" ht="15">
      <c r="D40" s="1" t="s">
        <v>40</v>
      </c>
    </row>
    <row r="41" spans="15:19" ht="15">
      <c r="O41" s="1" t="s">
        <v>60</v>
      </c>
      <c r="S41" s="1" t="s">
        <v>61</v>
      </c>
    </row>
    <row r="42" ht="15">
      <c r="AH42" s="1" t="s">
        <v>57</v>
      </c>
    </row>
  </sheetData>
  <sheetProtection/>
  <mergeCells count="16">
    <mergeCell ref="A2:AK5"/>
    <mergeCell ref="B6:B7"/>
    <mergeCell ref="C6:H6"/>
    <mergeCell ref="I6:L6"/>
    <mergeCell ref="M6:P6"/>
    <mergeCell ref="AK6:AK7"/>
    <mergeCell ref="U6:U7"/>
    <mergeCell ref="AG6:AI6"/>
    <mergeCell ref="V6:Y6"/>
    <mergeCell ref="Z6:AC6"/>
    <mergeCell ref="Q6:T6"/>
    <mergeCell ref="A6:A7"/>
    <mergeCell ref="AJ6:AJ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2018-09-05T08:14:30Z</cp:lastPrinted>
  <dcterms:created xsi:type="dcterms:W3CDTF">2010-05-14T07:01:12Z</dcterms:created>
  <dcterms:modified xsi:type="dcterms:W3CDTF">2018-09-05T08:17:24Z</dcterms:modified>
  <cp:category/>
  <cp:version/>
  <cp:contentType/>
  <cp:contentStatus/>
</cp:coreProperties>
</file>