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<sst xmlns="http://schemas.openxmlformats.org/spreadsheetml/2006/main" count="139" uniqueCount="60">
  <si>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</si>
  <si>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</si>
  <si>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</si>
  <si>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</si>
  <si>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</si>
  <si>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</si>
  <si>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</si>
  <si>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</si>
  <si>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</si>
  <si>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</si>
  <si>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</si>
  <si>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</si>
  <si>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</si>
  <si>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</si>
  <si>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</si>
  <si>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</si>
  <si>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</si>
  <si>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</si>
  <si>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</si>
  <si>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</si>
  <si>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</si>
  <si>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</si>
  <si>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</si>
  <si>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</si>
  <si>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</si>
  <si>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</si>
  <si>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</si>
  <si>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</si>
  <si>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</si>
  <si>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</si>
  <si>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</si>
  <si>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</si>
  <si>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</si>
  <si>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</si>
  <si>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</si>
  <si>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</si>
  <si>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</si>
  <si>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</si>
  <si>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</si>
  <si>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</si>
  <si>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</si>
  <si>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</si>
  <si>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</si>
  <si>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</si>
  <si>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</si>
  <si>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</si>
  <si>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</si>
  <si>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</si>
  <si>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</si>
  <si>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</si>
  <si>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</si>
  <si>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</si>
  <si>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</si>
  <si>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</si>
  <si>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</si>
  <si>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</si>
  <si>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</si>
  <si>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</si>
  <si>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</si>
  <si>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 xml:space="preserve">                                                                                                           Исполнение бюджетов поселений по доходам на 01 июня  2019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</si>
</sst>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22">
      <pane xSplit="2" topLeftCell="V1" activePane="topRight" state="frozen"/>
      <selection pane="topLeft" activeCell="A1" sqref="A1"/>
      <selection pane="topRight" activeCell="O11" sqref="O11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4.00390625" style="1" customWidth="1"/>
    <col min="6" max="6" width="0.12890625" style="1" hidden="1" customWidth="1"/>
    <col min="7" max="7" width="8.87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2.125" style="1" customWidth="1"/>
    <col min="16" max="16" width="11.125" style="1" customWidth="1"/>
    <col min="17" max="17" width="23.50390625" style="1" customWidth="1"/>
    <col min="18" max="18" width="12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12.375" style="1" customWidth="1"/>
    <col min="27" max="27" width="14.125" style="1" customWidth="1"/>
    <col min="28" max="28" width="10.50390625" style="1" customWidth="1"/>
    <col min="29" max="29" width="9.50390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50390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375" style="1" customWidth="1"/>
    <col min="38" max="38" width="22.50390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19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55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57</v>
      </c>
      <c r="AA6" s="23"/>
      <c r="AB6" s="23"/>
      <c r="AC6" s="23"/>
      <c r="AD6" s="27" t="s">
        <v>58</v>
      </c>
      <c r="AE6" s="23" t="s">
        <v>54</v>
      </c>
      <c r="AF6" s="23" t="s">
        <v>53</v>
      </c>
      <c r="AG6" s="23" t="s">
        <v>52</v>
      </c>
      <c r="AH6" s="23" t="s">
        <v>50</v>
      </c>
      <c r="AI6" s="23"/>
      <c r="AJ6" s="23"/>
      <c r="AK6" s="23" t="s">
        <v>51</v>
      </c>
      <c r="AL6" s="24" t="s">
        <v>47</v>
      </c>
    </row>
    <row r="7" spans="1:38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8"/>
      <c r="AE7" s="23"/>
      <c r="AF7" s="23"/>
      <c r="AG7" s="23"/>
      <c r="AH7" s="18" t="s">
        <v>2</v>
      </c>
      <c r="AI7" s="18" t="s">
        <v>38</v>
      </c>
      <c r="AJ7" s="18" t="s">
        <v>4</v>
      </c>
      <c r="AK7" s="23"/>
      <c r="AL7" s="24"/>
    </row>
    <row r="8" spans="1:38" ht="24" customHeight="1">
      <c r="A8" s="2">
        <v>1</v>
      </c>
      <c r="B8" s="3" t="s">
        <v>5</v>
      </c>
      <c r="C8" s="4">
        <v>28000</v>
      </c>
      <c r="D8" s="5">
        <v>17424</v>
      </c>
      <c r="E8" s="6">
        <f aca="true" t="shared" si="0" ref="E8:E36">SUM(D8-C8)</f>
        <v>-10576</v>
      </c>
      <c r="F8" s="4"/>
      <c r="G8" s="2"/>
      <c r="H8" s="7">
        <f>SUM(D8/C8)</f>
        <v>0.6222857142857143</v>
      </c>
      <c r="I8" s="4">
        <v>503000</v>
      </c>
      <c r="J8" s="8">
        <v>243121</v>
      </c>
      <c r="K8" s="4">
        <f>SUM(J8-I8)</f>
        <v>-259879</v>
      </c>
      <c r="L8" s="7">
        <f>SUM(J8/I8)</f>
        <v>0.48334194831013916</v>
      </c>
      <c r="M8" s="4"/>
      <c r="N8" s="4"/>
      <c r="O8" s="4">
        <f>SUM(N8-M8)</f>
        <v>0</v>
      </c>
      <c r="P8" s="7"/>
      <c r="Q8" s="4">
        <v>431000</v>
      </c>
      <c r="R8" s="4">
        <v>38724</v>
      </c>
      <c r="S8" s="4">
        <f>SUM(R8-Q8)</f>
        <v>-392276</v>
      </c>
      <c r="T8" s="7">
        <f>SUM(R8/Q8)</f>
        <v>0.08984686774941995</v>
      </c>
      <c r="U8" s="16" t="s">
        <v>5</v>
      </c>
      <c r="V8" s="4"/>
      <c r="W8" s="6">
        <v>30000</v>
      </c>
      <c r="X8" s="6">
        <f>SUM(W8-V8)</f>
        <v>30000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329269</v>
      </c>
      <c r="AJ8" s="10">
        <f>SUM(AI8-AH8)</f>
        <v>-632731</v>
      </c>
      <c r="AK8" s="11">
        <f>SUM(AI8/AH8)</f>
        <v>0.3422754677754678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23201</v>
      </c>
      <c r="E9" s="6">
        <f t="shared" si="0"/>
        <v>-26799</v>
      </c>
      <c r="F9" s="4"/>
      <c r="G9" s="4"/>
      <c r="H9" s="7">
        <f aca="true" t="shared" si="2" ref="H9:H37">SUM(D9/C9)</f>
        <v>0.46402</v>
      </c>
      <c r="I9" s="4">
        <v>758000</v>
      </c>
      <c r="J9" s="12">
        <v>262016</v>
      </c>
      <c r="K9" s="4">
        <f aca="true" t="shared" si="3" ref="K9:K37">SUM(J9-I9)</f>
        <v>-495984</v>
      </c>
      <c r="L9" s="7">
        <f aca="true" t="shared" si="4" ref="L9:L37">SUM(J9/I9)</f>
        <v>0.34566754617414247</v>
      </c>
      <c r="M9" s="4"/>
      <c r="N9" s="4">
        <v>84</v>
      </c>
      <c r="O9" s="4"/>
      <c r="P9" s="7"/>
      <c r="Q9" s="4">
        <v>199000</v>
      </c>
      <c r="R9" s="4">
        <v>2432</v>
      </c>
      <c r="S9" s="4">
        <f aca="true" t="shared" si="5" ref="S9:S37">SUM(R9-Q9)</f>
        <v>-196568</v>
      </c>
      <c r="T9" s="7">
        <f aca="true" t="shared" si="6" ref="T9:T37">SUM(R9/Q9)</f>
        <v>0.012221105527638191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287733</v>
      </c>
      <c r="AJ9" s="9">
        <f aca="true" t="shared" si="10" ref="AJ9:AJ37">SUM(AI9-AH9)</f>
        <v>-719267</v>
      </c>
      <c r="AK9" s="11">
        <f aca="true" t="shared" si="11" ref="AK9:AK37">SUM(AI9/AH9)</f>
        <v>0.28573286991062563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34211</v>
      </c>
      <c r="E10" s="6">
        <f t="shared" si="0"/>
        <v>-45789</v>
      </c>
      <c r="F10" s="4"/>
      <c r="G10" s="4"/>
      <c r="H10" s="7">
        <f t="shared" si="2"/>
        <v>0.4276375</v>
      </c>
      <c r="I10" s="4">
        <v>506000</v>
      </c>
      <c r="J10" s="8">
        <v>303146</v>
      </c>
      <c r="K10" s="4">
        <f t="shared" si="3"/>
        <v>-202854</v>
      </c>
      <c r="L10" s="7">
        <f t="shared" si="4"/>
        <v>0.599102766798419</v>
      </c>
      <c r="M10" s="4"/>
      <c r="N10" s="4"/>
      <c r="O10" s="4"/>
      <c r="P10" s="7"/>
      <c r="Q10" s="4">
        <v>477000</v>
      </c>
      <c r="R10" s="4">
        <v>124704</v>
      </c>
      <c r="S10" s="4">
        <f t="shared" si="5"/>
        <v>-352296</v>
      </c>
      <c r="T10" s="7">
        <f t="shared" si="6"/>
        <v>0.26143396226415094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462061</v>
      </c>
      <c r="AJ10" s="9">
        <f t="shared" si="10"/>
        <v>-600939</v>
      </c>
      <c r="AK10" s="11">
        <f t="shared" si="11"/>
        <v>0.4346763875823142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32897</v>
      </c>
      <c r="E11" s="6">
        <f t="shared" si="0"/>
        <v>-97103</v>
      </c>
      <c r="F11" s="4"/>
      <c r="G11" s="4"/>
      <c r="H11" s="7">
        <f t="shared" si="2"/>
        <v>0.25305384615384613</v>
      </c>
      <c r="I11" s="4">
        <v>903000</v>
      </c>
      <c r="J11" s="8">
        <v>495276</v>
      </c>
      <c r="K11" s="4">
        <f t="shared" si="3"/>
        <v>-407724</v>
      </c>
      <c r="L11" s="7">
        <f t="shared" si="4"/>
        <v>0.5484784053156146</v>
      </c>
      <c r="M11" s="4">
        <v>26000</v>
      </c>
      <c r="N11" s="4"/>
      <c r="O11" s="4"/>
      <c r="P11" s="7">
        <f>SUM(N11/M11)</f>
        <v>0</v>
      </c>
      <c r="Q11" s="4">
        <v>281000</v>
      </c>
      <c r="R11" s="4">
        <v>-726</v>
      </c>
      <c r="S11" s="4">
        <f t="shared" si="5"/>
        <v>-281726</v>
      </c>
      <c r="T11" s="7">
        <f t="shared" si="6"/>
        <v>-0.0025836298932384342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527447</v>
      </c>
      <c r="AJ11" s="9">
        <f t="shared" si="10"/>
        <v>-812553</v>
      </c>
      <c r="AK11" s="11">
        <f t="shared" si="11"/>
        <v>0.3936171641791045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37370</v>
      </c>
      <c r="E12" s="6">
        <f t="shared" si="0"/>
        <v>-37630</v>
      </c>
      <c r="F12" s="4"/>
      <c r="G12" s="4"/>
      <c r="H12" s="7">
        <f t="shared" si="2"/>
        <v>0.4982666666666667</v>
      </c>
      <c r="I12" s="4">
        <v>731000</v>
      </c>
      <c r="J12" s="8">
        <v>413945</v>
      </c>
      <c r="K12" s="4">
        <f t="shared" si="3"/>
        <v>-317055</v>
      </c>
      <c r="L12" s="7">
        <f t="shared" si="4"/>
        <v>0.5662722298221614</v>
      </c>
      <c r="M12" s="4">
        <v>1000</v>
      </c>
      <c r="N12" s="4"/>
      <c r="O12" s="4"/>
      <c r="P12" s="7"/>
      <c r="Q12" s="4">
        <v>490000</v>
      </c>
      <c r="R12" s="4">
        <v>108307</v>
      </c>
      <c r="S12" s="4">
        <f t="shared" si="5"/>
        <v>-381693</v>
      </c>
      <c r="T12" s="7">
        <f t="shared" si="6"/>
        <v>0.221034693877551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559622</v>
      </c>
      <c r="AJ12" s="9">
        <f t="shared" si="10"/>
        <v>-737378</v>
      </c>
      <c r="AK12" s="11">
        <f t="shared" si="11"/>
        <v>0.43147417116422515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288678</v>
      </c>
      <c r="E13" s="6">
        <f t="shared" si="0"/>
        <v>-311322</v>
      </c>
      <c r="F13" s="4"/>
      <c r="G13" s="4"/>
      <c r="H13" s="7">
        <f t="shared" si="2"/>
        <v>0.48113</v>
      </c>
      <c r="I13" s="4">
        <v>551000</v>
      </c>
      <c r="J13" s="8">
        <v>63227</v>
      </c>
      <c r="K13" s="4">
        <f t="shared" si="3"/>
        <v>-487773</v>
      </c>
      <c r="L13" s="7">
        <f t="shared" si="4"/>
        <v>0.11474954627949183</v>
      </c>
      <c r="M13" s="4"/>
      <c r="N13" s="1">
        <v>1800</v>
      </c>
      <c r="O13" s="4"/>
      <c r="P13" s="7"/>
      <c r="Q13" s="4">
        <v>423000</v>
      </c>
      <c r="R13" s="4">
        <v>27072</v>
      </c>
      <c r="S13" s="4">
        <f t="shared" si="5"/>
        <v>-395928</v>
      </c>
      <c r="T13" s="7">
        <f t="shared" si="6"/>
        <v>0.064</v>
      </c>
      <c r="U13" s="16" t="s">
        <v>12</v>
      </c>
      <c r="V13" s="4">
        <v>1193000</v>
      </c>
      <c r="W13" s="4">
        <v>1002242</v>
      </c>
      <c r="X13" s="6">
        <f t="shared" si="7"/>
        <v>-190758</v>
      </c>
      <c r="Y13" s="7">
        <f>SUM(W13/V13)</f>
        <v>0.8401022632020118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1383019</v>
      </c>
      <c r="AJ13" s="9">
        <f t="shared" si="10"/>
        <v>-1383981</v>
      </c>
      <c r="AK13" s="11">
        <f t="shared" si="11"/>
        <v>0.49982616552222625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32800</v>
      </c>
      <c r="E14" s="6">
        <f t="shared" si="0"/>
        <v>-22200</v>
      </c>
      <c r="F14" s="4"/>
      <c r="G14" s="4"/>
      <c r="H14" s="7">
        <f t="shared" si="2"/>
        <v>0.5963636363636363</v>
      </c>
      <c r="I14" s="4">
        <v>337000</v>
      </c>
      <c r="J14" s="8">
        <v>81890</v>
      </c>
      <c r="K14" s="4">
        <f t="shared" si="3"/>
        <v>-255110</v>
      </c>
      <c r="L14" s="7">
        <f t="shared" si="4"/>
        <v>0.24299703264094955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48243</v>
      </c>
      <c r="S14" s="4">
        <f t="shared" si="5"/>
        <v>-183757</v>
      </c>
      <c r="T14" s="7">
        <f t="shared" si="6"/>
        <v>0.20794396551724137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162933</v>
      </c>
      <c r="AJ14" s="9">
        <f t="shared" si="10"/>
        <v>-486067</v>
      </c>
      <c r="AK14" s="11">
        <f t="shared" si="11"/>
        <v>0.2510523882896764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46418</v>
      </c>
      <c r="E15" s="6">
        <f t="shared" si="0"/>
        <v>-46582</v>
      </c>
      <c r="F15" s="4"/>
      <c r="G15" s="4"/>
      <c r="H15" s="7">
        <f t="shared" si="2"/>
        <v>0.49911827956989246</v>
      </c>
      <c r="I15" s="4">
        <v>674000</v>
      </c>
      <c r="J15" s="8">
        <v>747702</v>
      </c>
      <c r="K15" s="4">
        <f t="shared" si="3"/>
        <v>73702</v>
      </c>
      <c r="L15" s="7">
        <f t="shared" si="4"/>
        <v>1.1093501483679524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6</v>
      </c>
      <c r="S15" s="4">
        <f t="shared" si="5"/>
        <v>-25994</v>
      </c>
      <c r="T15" s="7">
        <f t="shared" si="6"/>
        <v>0.00023076923076923076</v>
      </c>
      <c r="U15" s="16" t="s">
        <v>14</v>
      </c>
      <c r="V15" s="4">
        <v>77000</v>
      </c>
      <c r="W15" s="4">
        <v>16928</v>
      </c>
      <c r="X15" s="6">
        <f t="shared" si="7"/>
        <v>-60072</v>
      </c>
      <c r="Y15" s="7">
        <f>SUM(W15/V15)</f>
        <v>0.21984415584415584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811108</v>
      </c>
      <c r="AJ15" s="9">
        <f t="shared" si="10"/>
        <v>-67892</v>
      </c>
      <c r="AK15" s="11">
        <f t="shared" si="11"/>
        <v>0.9227622298065984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24555</v>
      </c>
      <c r="E16" s="6">
        <f t="shared" si="0"/>
        <v>-27445</v>
      </c>
      <c r="F16" s="4"/>
      <c r="G16" s="4"/>
      <c r="H16" s="7">
        <f t="shared" si="2"/>
        <v>0.47221153846153846</v>
      </c>
      <c r="I16" s="4">
        <v>797000</v>
      </c>
      <c r="J16" s="8">
        <v>292034</v>
      </c>
      <c r="K16" s="4">
        <f t="shared" si="3"/>
        <v>-504966</v>
      </c>
      <c r="L16" s="7">
        <f t="shared" si="4"/>
        <v>0.36641656210790463</v>
      </c>
      <c r="M16" s="4">
        <v>1000</v>
      </c>
      <c r="N16" s="4"/>
      <c r="O16" s="4"/>
      <c r="P16" s="7">
        <f>SUM(N16/M16)</f>
        <v>0</v>
      </c>
      <c r="Q16" s="4">
        <v>345000</v>
      </c>
      <c r="R16" s="4">
        <v>9200</v>
      </c>
      <c r="S16" s="4">
        <f t="shared" si="5"/>
        <v>-335800</v>
      </c>
      <c r="T16" s="7">
        <f t="shared" si="6"/>
        <v>0.02666666666666667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325789</v>
      </c>
      <c r="AJ16" s="9">
        <f t="shared" si="10"/>
        <v>-869211</v>
      </c>
      <c r="AK16" s="11">
        <f t="shared" si="11"/>
        <v>0.27262677824267784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24085</v>
      </c>
      <c r="E17" s="6">
        <f t="shared" si="0"/>
        <v>-10915</v>
      </c>
      <c r="F17" s="4"/>
      <c r="G17" s="4"/>
      <c r="H17" s="7">
        <f t="shared" si="2"/>
        <v>0.6881428571428572</v>
      </c>
      <c r="I17" s="4">
        <v>398000</v>
      </c>
      <c r="J17" s="8">
        <v>237133</v>
      </c>
      <c r="K17" s="4">
        <f t="shared" si="3"/>
        <v>-160867</v>
      </c>
      <c r="L17" s="7">
        <f t="shared" si="4"/>
        <v>0.5958115577889447</v>
      </c>
      <c r="M17" s="4">
        <v>17000</v>
      </c>
      <c r="N17" s="4"/>
      <c r="O17" s="4"/>
      <c r="P17" s="7">
        <f>SUM(N17/M17)</f>
        <v>0</v>
      </c>
      <c r="Q17" s="4">
        <v>150000</v>
      </c>
      <c r="R17" s="4">
        <v>20083</v>
      </c>
      <c r="S17" s="4">
        <f t="shared" si="5"/>
        <v>-129917</v>
      </c>
      <c r="T17" s="7">
        <f t="shared" si="6"/>
        <v>0.13388666666666665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281301</v>
      </c>
      <c r="AJ17" s="9">
        <f t="shared" si="10"/>
        <v>-318699</v>
      </c>
      <c r="AK17" s="11">
        <f t="shared" si="11"/>
        <v>0.468835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15761</v>
      </c>
      <c r="E18" s="6">
        <f t="shared" si="0"/>
        <v>-16239</v>
      </c>
      <c r="F18" s="4"/>
      <c r="G18" s="4"/>
      <c r="H18" s="7">
        <f t="shared" si="2"/>
        <v>0.49253125</v>
      </c>
      <c r="I18" s="4">
        <v>647000</v>
      </c>
      <c r="J18" s="8">
        <v>178056</v>
      </c>
      <c r="K18" s="4">
        <f t="shared" si="3"/>
        <v>-468944</v>
      </c>
      <c r="L18" s="7">
        <f t="shared" si="4"/>
        <v>0.27520247295208655</v>
      </c>
      <c r="M18" s="4"/>
      <c r="N18" s="4"/>
      <c r="O18" s="4"/>
      <c r="P18" s="7"/>
      <c r="Q18" s="4">
        <v>229000</v>
      </c>
      <c r="R18" s="4">
        <v>13961</v>
      </c>
      <c r="S18" s="4">
        <f t="shared" si="5"/>
        <v>-215039</v>
      </c>
      <c r="T18" s="7">
        <f t="shared" si="6"/>
        <v>0.060965065502183405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207778</v>
      </c>
      <c r="AJ18" s="9">
        <f t="shared" si="10"/>
        <v>-700222</v>
      </c>
      <c r="AK18" s="11">
        <f t="shared" si="11"/>
        <v>0.22883039647577091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15296</v>
      </c>
      <c r="E19" s="6">
        <f t="shared" si="0"/>
        <v>-20704</v>
      </c>
      <c r="F19" s="4"/>
      <c r="G19" s="4"/>
      <c r="H19" s="7">
        <f t="shared" si="2"/>
        <v>0.42488888888888887</v>
      </c>
      <c r="I19" s="4">
        <v>604000</v>
      </c>
      <c r="J19" s="8">
        <v>99034</v>
      </c>
      <c r="K19" s="4">
        <f t="shared" si="3"/>
        <v>-504966</v>
      </c>
      <c r="L19" s="7">
        <f t="shared" si="4"/>
        <v>0.1639635761589404</v>
      </c>
      <c r="M19" s="4"/>
      <c r="N19" s="4">
        <v>97</v>
      </c>
      <c r="O19" s="4"/>
      <c r="P19" s="7"/>
      <c r="Q19" s="4">
        <v>178000</v>
      </c>
      <c r="R19" s="4">
        <v>8340</v>
      </c>
      <c r="S19" s="4">
        <f t="shared" si="5"/>
        <v>-169660</v>
      </c>
      <c r="T19" s="7">
        <f t="shared" si="6"/>
        <v>0.04685393258426966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122767</v>
      </c>
      <c r="AJ19" s="9">
        <f t="shared" si="10"/>
        <v>-695233</v>
      </c>
      <c r="AK19" s="11">
        <f t="shared" si="11"/>
        <v>0.15008190709046454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13264</v>
      </c>
      <c r="E20" s="6">
        <f t="shared" si="0"/>
        <v>-6736</v>
      </c>
      <c r="F20" s="4"/>
      <c r="G20" s="4"/>
      <c r="H20" s="7">
        <f t="shared" si="2"/>
        <v>0.6632</v>
      </c>
      <c r="I20" s="4">
        <v>80000</v>
      </c>
      <c r="J20" s="8">
        <v>18762</v>
      </c>
      <c r="K20" s="4">
        <f t="shared" si="3"/>
        <v>-61238</v>
      </c>
      <c r="L20" s="7">
        <f t="shared" si="4"/>
        <v>0.234525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12753</v>
      </c>
      <c r="S20" s="4">
        <f t="shared" si="5"/>
        <v>-24247</v>
      </c>
      <c r="T20" s="7">
        <f t="shared" si="6"/>
        <v>0.3446756756756757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44779</v>
      </c>
      <c r="AJ20" s="9">
        <f t="shared" si="10"/>
        <v>-100221</v>
      </c>
      <c r="AK20" s="11">
        <f t="shared" si="11"/>
        <v>0.3088206896551724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35754</v>
      </c>
      <c r="E21" s="6">
        <f t="shared" si="0"/>
        <v>-26246</v>
      </c>
      <c r="F21" s="4"/>
      <c r="G21" s="4"/>
      <c r="H21" s="7">
        <f t="shared" si="2"/>
        <v>0.5766774193548387</v>
      </c>
      <c r="I21" s="4">
        <v>210000</v>
      </c>
      <c r="J21" s="8">
        <v>54920</v>
      </c>
      <c r="K21" s="4">
        <f t="shared" si="3"/>
        <v>-155080</v>
      </c>
      <c r="L21" s="7">
        <f t="shared" si="4"/>
        <v>0.26152380952380955</v>
      </c>
      <c r="M21" s="4"/>
      <c r="N21" s="4"/>
      <c r="O21" s="4"/>
      <c r="P21" s="7"/>
      <c r="Q21" s="4">
        <v>40000</v>
      </c>
      <c r="R21" s="4">
        <v>20490</v>
      </c>
      <c r="S21" s="4">
        <f t="shared" si="5"/>
        <v>-19510</v>
      </c>
      <c r="T21" s="7">
        <f t="shared" si="6"/>
        <v>0.51225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111164</v>
      </c>
      <c r="AJ21" s="9">
        <f t="shared" si="10"/>
        <v>-200836</v>
      </c>
      <c r="AK21" s="11">
        <f t="shared" si="11"/>
        <v>0.3562948717948718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9812</v>
      </c>
      <c r="E22" s="6">
        <f t="shared" si="0"/>
        <v>-13188</v>
      </c>
      <c r="F22" s="4"/>
      <c r="G22" s="4"/>
      <c r="H22" s="7">
        <f t="shared" si="2"/>
        <v>0.4266086956521739</v>
      </c>
      <c r="I22" s="4">
        <v>308000</v>
      </c>
      <c r="J22" s="8">
        <v>178501</v>
      </c>
      <c r="K22" s="4">
        <f t="shared" si="3"/>
        <v>-129499</v>
      </c>
      <c r="L22" s="7">
        <f t="shared" si="4"/>
        <v>0.5795487012987013</v>
      </c>
      <c r="M22" s="4"/>
      <c r="N22" s="4"/>
      <c r="O22" s="4"/>
      <c r="P22" s="7"/>
      <c r="Q22" s="4">
        <v>232000</v>
      </c>
      <c r="R22" s="4">
        <v>99295</v>
      </c>
      <c r="S22" s="4">
        <f t="shared" si="5"/>
        <v>-132705</v>
      </c>
      <c r="T22" s="7">
        <f t="shared" si="6"/>
        <v>0.42799568965517243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287608</v>
      </c>
      <c r="AJ22" s="9">
        <f t="shared" si="10"/>
        <v>-275392</v>
      </c>
      <c r="AK22" s="11">
        <f t="shared" si="11"/>
        <v>0.5108490230905861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12461</v>
      </c>
      <c r="E23" s="6">
        <f t="shared" si="0"/>
        <v>-14539</v>
      </c>
      <c r="F23" s="4"/>
      <c r="G23" s="4"/>
      <c r="H23" s="7">
        <f t="shared" si="2"/>
        <v>0.4615185185185185</v>
      </c>
      <c r="I23" s="4">
        <v>1488000</v>
      </c>
      <c r="J23" s="8">
        <v>135142</v>
      </c>
      <c r="K23" s="4">
        <f t="shared" si="3"/>
        <v>-1352858</v>
      </c>
      <c r="L23" s="7">
        <f t="shared" si="4"/>
        <v>0.09082123655913979</v>
      </c>
      <c r="M23" s="4">
        <v>3000</v>
      </c>
      <c r="N23" s="4">
        <v>531</v>
      </c>
      <c r="O23" s="4"/>
      <c r="P23" s="7"/>
      <c r="Q23" s="4">
        <v>204000</v>
      </c>
      <c r="R23" s="4">
        <v>-646</v>
      </c>
      <c r="S23" s="4">
        <f t="shared" si="5"/>
        <v>-204646</v>
      </c>
      <c r="T23" s="7">
        <f t="shared" si="6"/>
        <v>-0.0031666666666666666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/>
      <c r="AG23" s="2"/>
      <c r="AH23" s="9">
        <f t="shared" si="1"/>
        <v>1722000</v>
      </c>
      <c r="AI23" s="10">
        <f t="shared" si="9"/>
        <v>147488</v>
      </c>
      <c r="AJ23" s="9">
        <f t="shared" si="10"/>
        <v>-1574512</v>
      </c>
      <c r="AK23" s="11">
        <f t="shared" si="11"/>
        <v>0.0856492450638792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45612</v>
      </c>
      <c r="E24" s="6">
        <f t="shared" si="0"/>
        <v>-44388</v>
      </c>
      <c r="F24" s="4"/>
      <c r="G24" s="4"/>
      <c r="H24" s="7">
        <f t="shared" si="2"/>
        <v>0.5068</v>
      </c>
      <c r="I24" s="4">
        <v>556000</v>
      </c>
      <c r="J24" s="8">
        <v>112246</v>
      </c>
      <c r="K24" s="4">
        <f t="shared" si="3"/>
        <v>-443754</v>
      </c>
      <c r="L24" s="7">
        <f t="shared" si="4"/>
        <v>0.2018812949640288</v>
      </c>
      <c r="M24" s="4">
        <v>1000</v>
      </c>
      <c r="N24" s="4">
        <v>6232</v>
      </c>
      <c r="O24" s="4"/>
      <c r="P24" s="7"/>
      <c r="Q24" s="4">
        <v>446000</v>
      </c>
      <c r="R24" s="4">
        <v>6410</v>
      </c>
      <c r="S24" s="4">
        <f t="shared" si="5"/>
        <v>-439590</v>
      </c>
      <c r="T24" s="7">
        <f t="shared" si="6"/>
        <v>0.01437219730941704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/>
      <c r="AG24" s="2"/>
      <c r="AH24" s="9">
        <f t="shared" si="1"/>
        <v>1093000</v>
      </c>
      <c r="AI24" s="10">
        <f t="shared" si="9"/>
        <v>170500</v>
      </c>
      <c r="AJ24" s="9">
        <f t="shared" si="10"/>
        <v>-922500</v>
      </c>
      <c r="AK24" s="11">
        <f t="shared" si="11"/>
        <v>0.15599268069533395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37910</v>
      </c>
      <c r="E25" s="6">
        <f t="shared" si="0"/>
        <v>-52090</v>
      </c>
      <c r="F25" s="4"/>
      <c r="G25" s="4"/>
      <c r="H25" s="7">
        <f t="shared" si="2"/>
        <v>0.4212222222222222</v>
      </c>
      <c r="I25" s="4">
        <v>371000</v>
      </c>
      <c r="J25" s="8">
        <v>22403</v>
      </c>
      <c r="K25" s="4">
        <f t="shared" si="3"/>
        <v>-348597</v>
      </c>
      <c r="L25" s="7">
        <f t="shared" si="4"/>
        <v>0.06038544474393531</v>
      </c>
      <c r="M25" s="4"/>
      <c r="N25" s="4">
        <v>-5922</v>
      </c>
      <c r="O25" s="4"/>
      <c r="P25" s="7"/>
      <c r="Q25" s="4">
        <v>256000</v>
      </c>
      <c r="R25" s="6">
        <v>2613</v>
      </c>
      <c r="S25" s="4">
        <f t="shared" si="5"/>
        <v>-253387</v>
      </c>
      <c r="T25" s="7">
        <f t="shared" si="6"/>
        <v>0.01020703125</v>
      </c>
      <c r="U25" s="16" t="s">
        <v>24</v>
      </c>
      <c r="V25" s="4"/>
      <c r="W25" s="4"/>
      <c r="X25" s="6">
        <f t="shared" si="7"/>
        <v>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57004</v>
      </c>
      <c r="AJ25" s="9">
        <f t="shared" si="10"/>
        <v>-659996</v>
      </c>
      <c r="AK25" s="11">
        <f t="shared" si="11"/>
        <v>0.07950348675034867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165459</v>
      </c>
      <c r="E26" s="6">
        <f t="shared" si="0"/>
        <v>-234541</v>
      </c>
      <c r="F26" s="4"/>
      <c r="G26" s="4"/>
      <c r="H26" s="7">
        <f t="shared" si="2"/>
        <v>0.4136475</v>
      </c>
      <c r="I26" s="4">
        <v>2474000</v>
      </c>
      <c r="J26" s="8">
        <v>2093256</v>
      </c>
      <c r="K26" s="4">
        <f t="shared" si="3"/>
        <v>-380744</v>
      </c>
      <c r="L26" s="7">
        <f t="shared" si="4"/>
        <v>0.8461018593371059</v>
      </c>
      <c r="M26" s="4"/>
      <c r="N26" s="4">
        <v>338</v>
      </c>
      <c r="O26" s="4"/>
      <c r="P26" s="7"/>
      <c r="Q26" s="4">
        <v>505000</v>
      </c>
      <c r="R26" s="4">
        <v>1526</v>
      </c>
      <c r="S26" s="4">
        <f t="shared" si="5"/>
        <v>-503474</v>
      </c>
      <c r="T26" s="7">
        <f t="shared" si="6"/>
        <v>0.0030217821782178218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2260579</v>
      </c>
      <c r="AJ26" s="9">
        <f t="shared" si="10"/>
        <v>-1118421</v>
      </c>
      <c r="AK26" s="11">
        <f t="shared" si="11"/>
        <v>0.6690082864752885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73405</v>
      </c>
      <c r="E27" s="6">
        <f t="shared" si="0"/>
        <v>-106595</v>
      </c>
      <c r="F27" s="4"/>
      <c r="G27" s="4"/>
      <c r="H27" s="7">
        <f t="shared" si="2"/>
        <v>0.40780555555555553</v>
      </c>
      <c r="I27" s="4">
        <v>332000</v>
      </c>
      <c r="J27" s="8">
        <v>-103033</v>
      </c>
      <c r="K27" s="4">
        <f t="shared" si="3"/>
        <v>-435033</v>
      </c>
      <c r="L27" s="7">
        <f t="shared" si="4"/>
        <v>-0.31034036144578314</v>
      </c>
      <c r="M27" s="4"/>
      <c r="N27" s="4"/>
      <c r="O27" s="4">
        <f aca="true" t="shared" si="12" ref="O27:O36">SUM(N27-M27)</f>
        <v>0</v>
      </c>
      <c r="P27" s="7"/>
      <c r="Q27" s="4">
        <v>151000</v>
      </c>
      <c r="R27" s="6">
        <v>14256</v>
      </c>
      <c r="S27" s="4">
        <f t="shared" si="5"/>
        <v>-136744</v>
      </c>
      <c r="T27" s="7">
        <f t="shared" si="6"/>
        <v>0.09441059602649006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-15372</v>
      </c>
      <c r="AJ27" s="9">
        <f t="shared" si="10"/>
        <v>-678372</v>
      </c>
      <c r="AK27" s="11">
        <f t="shared" si="11"/>
        <v>-0.02318552036199095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50600</v>
      </c>
      <c r="E28" s="6">
        <f t="shared" si="0"/>
        <v>-19400</v>
      </c>
      <c r="F28" s="4"/>
      <c r="G28" s="4"/>
      <c r="H28" s="7">
        <f t="shared" si="2"/>
        <v>0.7228571428571429</v>
      </c>
      <c r="I28" s="4">
        <v>560000</v>
      </c>
      <c r="J28" s="8">
        <v>127549</v>
      </c>
      <c r="K28" s="4">
        <f t="shared" si="3"/>
        <v>-432451</v>
      </c>
      <c r="L28" s="7">
        <f t="shared" si="4"/>
        <v>0.22776607142857141</v>
      </c>
      <c r="M28" s="4">
        <v>76000</v>
      </c>
      <c r="N28" s="6"/>
      <c r="O28" s="4">
        <f t="shared" si="12"/>
        <v>-76000</v>
      </c>
      <c r="P28" s="7">
        <f>SUM(N28/M28)</f>
        <v>0</v>
      </c>
      <c r="Q28" s="4">
        <v>381000</v>
      </c>
      <c r="R28" s="4">
        <v>3236</v>
      </c>
      <c r="S28" s="4">
        <f t="shared" si="5"/>
        <v>-377764</v>
      </c>
      <c r="T28" s="7">
        <f t="shared" si="6"/>
        <v>0.008493438320209974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181385</v>
      </c>
      <c r="AJ28" s="9">
        <f t="shared" si="10"/>
        <v>-905615</v>
      </c>
      <c r="AK28" s="11">
        <f t="shared" si="11"/>
        <v>0.16686752529898805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137440</v>
      </c>
      <c r="E29" s="6">
        <f t="shared" si="0"/>
        <v>-181560</v>
      </c>
      <c r="F29" s="4"/>
      <c r="G29" s="4"/>
      <c r="H29" s="7">
        <f t="shared" si="2"/>
        <v>0.43084639498432603</v>
      </c>
      <c r="I29" s="4">
        <v>1270000</v>
      </c>
      <c r="J29" s="8">
        <v>854433</v>
      </c>
      <c r="K29" s="4">
        <f t="shared" si="3"/>
        <v>-415567</v>
      </c>
      <c r="L29" s="7">
        <f t="shared" si="4"/>
        <v>0.6727818897637795</v>
      </c>
      <c r="M29" s="4"/>
      <c r="N29" s="4"/>
      <c r="O29" s="4">
        <f t="shared" si="12"/>
        <v>0</v>
      </c>
      <c r="P29" s="7"/>
      <c r="Q29" s="4">
        <v>959000</v>
      </c>
      <c r="R29" s="4">
        <v>-3234</v>
      </c>
      <c r="S29" s="4">
        <f t="shared" si="5"/>
        <v>-962234</v>
      </c>
      <c r="T29" s="7">
        <f t="shared" si="6"/>
        <v>-0.0033722627737226276</v>
      </c>
      <c r="U29" s="16" t="s">
        <v>28</v>
      </c>
      <c r="V29" s="4">
        <v>130000</v>
      </c>
      <c r="W29" s="4">
        <v>11192</v>
      </c>
      <c r="X29" s="6">
        <f t="shared" si="7"/>
        <v>-118808</v>
      </c>
      <c r="Y29" s="7">
        <f>SUM(W29/V29)</f>
        <v>0.08609230769230769</v>
      </c>
      <c r="Z29" s="4"/>
      <c r="AA29" s="4"/>
      <c r="AB29" s="4">
        <f t="shared" si="8"/>
        <v>0</v>
      </c>
      <c r="AC29" s="7"/>
      <c r="AD29" s="8"/>
      <c r="AE29" s="4"/>
      <c r="AF29" s="4"/>
      <c r="AG29" s="2"/>
      <c r="AH29" s="9">
        <f t="shared" si="1"/>
        <v>2678000</v>
      </c>
      <c r="AI29" s="10">
        <f t="shared" si="9"/>
        <v>999831</v>
      </c>
      <c r="AJ29" s="9">
        <f t="shared" si="10"/>
        <v>-1678169</v>
      </c>
      <c r="AK29" s="11">
        <f t="shared" si="11"/>
        <v>0.3733498879761016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59874</v>
      </c>
      <c r="E30" s="6">
        <f t="shared" si="0"/>
        <v>-87126</v>
      </c>
      <c r="F30" s="4"/>
      <c r="G30" s="4"/>
      <c r="H30" s="7">
        <f t="shared" si="2"/>
        <v>0.40730612244897957</v>
      </c>
      <c r="I30" s="4">
        <v>714000</v>
      </c>
      <c r="J30" s="8">
        <v>149073</v>
      </c>
      <c r="K30" s="4">
        <f t="shared" si="3"/>
        <v>-564927</v>
      </c>
      <c r="L30" s="7">
        <f t="shared" si="4"/>
        <v>0.2087857142857143</v>
      </c>
      <c r="M30" s="4"/>
      <c r="N30" s="4">
        <v>848</v>
      </c>
      <c r="O30" s="4">
        <f t="shared" si="12"/>
        <v>848</v>
      </c>
      <c r="P30" s="7"/>
      <c r="Q30" s="4">
        <v>600000</v>
      </c>
      <c r="R30" s="6">
        <v>58978</v>
      </c>
      <c r="S30" s="4">
        <f t="shared" si="5"/>
        <v>-541022</v>
      </c>
      <c r="T30" s="7">
        <f t="shared" si="6"/>
        <v>0.09829666666666667</v>
      </c>
      <c r="U30" s="16" t="s">
        <v>29</v>
      </c>
      <c r="V30" s="4">
        <v>50000</v>
      </c>
      <c r="W30" s="6">
        <v>40000</v>
      </c>
      <c r="X30" s="6">
        <f t="shared" si="7"/>
        <v>-10000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1511000</v>
      </c>
      <c r="AI30" s="10">
        <f t="shared" si="9"/>
        <v>308773</v>
      </c>
      <c r="AJ30" s="9">
        <f t="shared" si="10"/>
        <v>-1202227</v>
      </c>
      <c r="AK30" s="11">
        <f t="shared" si="11"/>
        <v>0.2043500992720053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36755</v>
      </c>
      <c r="E31" s="6">
        <f t="shared" si="0"/>
        <v>-53245</v>
      </c>
      <c r="F31" s="4"/>
      <c r="G31" s="4"/>
      <c r="H31" s="7">
        <f t="shared" si="2"/>
        <v>0.4083888888888889</v>
      </c>
      <c r="I31" s="4">
        <v>415000</v>
      </c>
      <c r="J31" s="8">
        <v>43121</v>
      </c>
      <c r="K31" s="4">
        <f t="shared" si="3"/>
        <v>-371879</v>
      </c>
      <c r="L31" s="7">
        <f t="shared" si="4"/>
        <v>0.10390602409638554</v>
      </c>
      <c r="M31" s="4"/>
      <c r="N31" s="4"/>
      <c r="O31" s="4">
        <f t="shared" si="12"/>
        <v>0</v>
      </c>
      <c r="P31" s="7"/>
      <c r="Q31" s="4">
        <v>314000</v>
      </c>
      <c r="R31" s="4">
        <v>59736</v>
      </c>
      <c r="S31" s="4">
        <f t="shared" si="5"/>
        <v>-254264</v>
      </c>
      <c r="T31" s="7">
        <f t="shared" si="6"/>
        <v>0.19024203821656052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139612</v>
      </c>
      <c r="AJ31" s="9">
        <f t="shared" si="10"/>
        <v>-679388</v>
      </c>
      <c r="AK31" s="11">
        <f t="shared" si="11"/>
        <v>0.17046642246642246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8065</v>
      </c>
      <c r="E32" s="6">
        <f t="shared" si="0"/>
        <v>-12935</v>
      </c>
      <c r="F32" s="4"/>
      <c r="G32" s="4"/>
      <c r="H32" s="7">
        <f t="shared" si="2"/>
        <v>0.384047619047619</v>
      </c>
      <c r="I32" s="4">
        <v>486000</v>
      </c>
      <c r="J32" s="8">
        <v>50572</v>
      </c>
      <c r="K32" s="4">
        <f t="shared" si="3"/>
        <v>-435428</v>
      </c>
      <c r="L32" s="7">
        <f t="shared" si="4"/>
        <v>0.10405761316872428</v>
      </c>
      <c r="M32" s="4">
        <v>12000</v>
      </c>
      <c r="N32" s="4"/>
      <c r="O32" s="4">
        <f t="shared" si="12"/>
        <v>-12000</v>
      </c>
      <c r="P32" s="7">
        <f>SUM(N32/M32)</f>
        <v>0</v>
      </c>
      <c r="Q32" s="4">
        <v>181000</v>
      </c>
      <c r="R32" s="4">
        <v>-823</v>
      </c>
      <c r="S32" s="4">
        <f t="shared" si="5"/>
        <v>-181823</v>
      </c>
      <c r="T32" s="7">
        <f t="shared" si="6"/>
        <v>-0.004546961325966851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57814</v>
      </c>
      <c r="AJ32" s="9">
        <f t="shared" si="10"/>
        <v>-642186</v>
      </c>
      <c r="AK32" s="11">
        <f t="shared" si="11"/>
        <v>0.08259142857142857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11761</v>
      </c>
      <c r="E33" s="6">
        <f t="shared" si="0"/>
        <v>-20239</v>
      </c>
      <c r="F33" s="4"/>
      <c r="G33" s="4"/>
      <c r="H33" s="7">
        <f t="shared" si="2"/>
        <v>0.36753125</v>
      </c>
      <c r="I33" s="4">
        <v>339000</v>
      </c>
      <c r="J33" s="8">
        <v>74858</v>
      </c>
      <c r="K33" s="4">
        <f t="shared" si="3"/>
        <v>-264142</v>
      </c>
      <c r="L33" s="7">
        <f t="shared" si="4"/>
        <v>0.22082005899705015</v>
      </c>
      <c r="M33" s="4">
        <v>3000</v>
      </c>
      <c r="N33" s="4">
        <v>1494</v>
      </c>
      <c r="O33" s="4">
        <f t="shared" si="12"/>
        <v>-1506</v>
      </c>
      <c r="P33" s="7"/>
      <c r="Q33" s="4">
        <v>267000</v>
      </c>
      <c r="R33" s="4"/>
      <c r="S33" s="4">
        <f t="shared" si="5"/>
        <v>-267000</v>
      </c>
      <c r="T33" s="7">
        <f t="shared" si="6"/>
        <v>0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>
        <v>1000</v>
      </c>
      <c r="AF33" s="4"/>
      <c r="AG33" s="2"/>
      <c r="AH33" s="9">
        <f t="shared" si="1"/>
        <v>641000</v>
      </c>
      <c r="AI33" s="10">
        <f t="shared" si="9"/>
        <v>89113</v>
      </c>
      <c r="AJ33" s="9">
        <f t="shared" si="10"/>
        <v>-551887</v>
      </c>
      <c r="AK33" s="11">
        <f t="shared" si="11"/>
        <v>0.13902184087363495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7888</v>
      </c>
      <c r="E34" s="6">
        <f t="shared" si="0"/>
        <v>-41112</v>
      </c>
      <c r="F34" s="4"/>
      <c r="G34" s="4"/>
      <c r="H34" s="7">
        <f t="shared" si="2"/>
        <v>0.1609795918367347</v>
      </c>
      <c r="I34" s="4">
        <v>185000</v>
      </c>
      <c r="J34" s="8">
        <v>42319</v>
      </c>
      <c r="K34" s="4">
        <f t="shared" si="3"/>
        <v>-142681</v>
      </c>
      <c r="L34" s="7">
        <f t="shared" si="4"/>
        <v>0.22875135135135136</v>
      </c>
      <c r="M34" s="4">
        <v>54000</v>
      </c>
      <c r="N34" s="6">
        <v>13725</v>
      </c>
      <c r="O34" s="4">
        <f t="shared" si="12"/>
        <v>-40275</v>
      </c>
      <c r="P34" s="7">
        <f>SUM(N34/M34)</f>
        <v>0.25416666666666665</v>
      </c>
      <c r="Q34" s="4">
        <v>211000</v>
      </c>
      <c r="R34" s="4">
        <v>38948</v>
      </c>
      <c r="S34" s="4">
        <f t="shared" si="5"/>
        <v>-172052</v>
      </c>
      <c r="T34" s="7">
        <f t="shared" si="6"/>
        <v>0.18458767772511847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102880</v>
      </c>
      <c r="AJ34" s="9">
        <f t="shared" si="10"/>
        <v>-396120</v>
      </c>
      <c r="AK34" s="11">
        <f t="shared" si="11"/>
        <v>0.20617234468937876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783635</v>
      </c>
      <c r="E35" s="6">
        <f t="shared" si="0"/>
        <v>-1089365</v>
      </c>
      <c r="F35" s="4"/>
      <c r="G35" s="4"/>
      <c r="H35" s="7">
        <f t="shared" si="2"/>
        <v>0.41838494394020287</v>
      </c>
      <c r="I35" s="4">
        <v>3044000</v>
      </c>
      <c r="J35" s="8">
        <v>1325570</v>
      </c>
      <c r="K35" s="4">
        <f t="shared" si="3"/>
        <v>-1718430</v>
      </c>
      <c r="L35" s="7">
        <f t="shared" si="4"/>
        <v>0.435469776609724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19112</v>
      </c>
      <c r="S35" s="4">
        <f t="shared" si="5"/>
        <v>-1120888</v>
      </c>
      <c r="T35" s="7">
        <f t="shared" si="6"/>
        <v>0.016764912280701753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1026853</v>
      </c>
      <c r="AB35" s="4">
        <f t="shared" si="8"/>
        <v>-1276547</v>
      </c>
      <c r="AC35" s="7"/>
      <c r="AD35" s="8">
        <v>160228</v>
      </c>
      <c r="AE35" s="4"/>
      <c r="AF35" s="4"/>
      <c r="AG35" s="2">
        <v>1000</v>
      </c>
      <c r="AH35" s="9">
        <f t="shared" si="1"/>
        <v>8363400</v>
      </c>
      <c r="AI35" s="10">
        <f t="shared" si="9"/>
        <v>3316398</v>
      </c>
      <c r="AJ35" s="9">
        <f t="shared" si="10"/>
        <v>-5047002</v>
      </c>
      <c r="AK35" s="11">
        <f t="shared" si="11"/>
        <v>0.3965370543080565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914834</v>
      </c>
      <c r="E36" s="6">
        <f t="shared" si="0"/>
        <v>-1279166</v>
      </c>
      <c r="F36" s="4"/>
      <c r="G36" s="4"/>
      <c r="H36" s="7">
        <f t="shared" si="2"/>
        <v>0.41697082953509573</v>
      </c>
      <c r="I36" s="4">
        <v>1138000</v>
      </c>
      <c r="J36" s="8">
        <v>765112</v>
      </c>
      <c r="K36" s="4">
        <f t="shared" si="3"/>
        <v>-372888</v>
      </c>
      <c r="L36" s="7">
        <f t="shared" si="4"/>
        <v>0.6723304042179262</v>
      </c>
      <c r="M36" s="4"/>
      <c r="N36" s="4">
        <v>5880</v>
      </c>
      <c r="O36" s="4">
        <f t="shared" si="12"/>
        <v>5880</v>
      </c>
      <c r="P36" s="7"/>
      <c r="Q36" s="4">
        <v>915000</v>
      </c>
      <c r="R36" s="4">
        <v>130353</v>
      </c>
      <c r="S36" s="4">
        <f t="shared" si="5"/>
        <v>-784647</v>
      </c>
      <c r="T36" s="7">
        <f t="shared" si="6"/>
        <v>0.1424622950819672</v>
      </c>
      <c r="U36" s="16" t="s">
        <v>35</v>
      </c>
      <c r="V36" s="4">
        <v>50000</v>
      </c>
      <c r="W36" s="4"/>
      <c r="X36" s="6">
        <f t="shared" si="7"/>
        <v>-50000</v>
      </c>
      <c r="Y36" s="7"/>
      <c r="Z36" s="4">
        <v>1311000</v>
      </c>
      <c r="AA36" s="4">
        <v>584434</v>
      </c>
      <c r="AB36" s="4">
        <f t="shared" si="8"/>
        <v>-726566</v>
      </c>
      <c r="AC36" s="7"/>
      <c r="AD36" s="8"/>
      <c r="AE36" s="4"/>
      <c r="AF36" s="4">
        <v>11632</v>
      </c>
      <c r="AG36" s="2"/>
      <c r="AH36" s="9">
        <f t="shared" si="1"/>
        <v>5608000</v>
      </c>
      <c r="AI36" s="10">
        <f t="shared" si="9"/>
        <v>2412245</v>
      </c>
      <c r="AJ36" s="9">
        <f>SUM(AI36-AH36)</f>
        <v>-3195755</v>
      </c>
      <c r="AK36" s="11">
        <f>SUM(AI36/AH36)</f>
        <v>0.430143544935806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2997225</v>
      </c>
      <c r="E37" s="9">
        <f>SUM(E8:E36)</f>
        <v>-3955775</v>
      </c>
      <c r="F37" s="9">
        <f>SUM(F8:F36)</f>
        <v>0</v>
      </c>
      <c r="G37" s="9">
        <f>SUM(G8:G36)</f>
        <v>0</v>
      </c>
      <c r="H37" s="16">
        <f t="shared" si="2"/>
        <v>0.4310693225945635</v>
      </c>
      <c r="I37" s="9">
        <f>SUM(I8:I36)</f>
        <v>21379000</v>
      </c>
      <c r="J37" s="9">
        <f>SUM(J8:J36)</f>
        <v>9361384</v>
      </c>
      <c r="K37" s="9">
        <f t="shared" si="3"/>
        <v>-12017616</v>
      </c>
      <c r="L37" s="16">
        <f t="shared" si="4"/>
        <v>0.4378775433836943</v>
      </c>
      <c r="M37" s="9">
        <f aca="true" t="shared" si="13" ref="M37:R37">SUM(M8:M36)</f>
        <v>239000</v>
      </c>
      <c r="N37" s="10">
        <f t="shared" si="13"/>
        <v>25161</v>
      </c>
      <c r="O37" s="10">
        <f t="shared" si="13"/>
        <v>-126053</v>
      </c>
      <c r="P37" s="10">
        <f t="shared" si="13"/>
        <v>0.26016666666666666</v>
      </c>
      <c r="Q37" s="9">
        <f t="shared" si="13"/>
        <v>10300000</v>
      </c>
      <c r="R37" s="9">
        <f t="shared" si="13"/>
        <v>863349</v>
      </c>
      <c r="S37" s="9">
        <f t="shared" si="5"/>
        <v>-9436651</v>
      </c>
      <c r="T37" s="16">
        <f t="shared" si="6"/>
        <v>0.08382029126213593</v>
      </c>
      <c r="U37" s="16"/>
      <c r="V37" s="9">
        <f>SUM(V8:V36)</f>
        <v>1500000</v>
      </c>
      <c r="W37" s="9">
        <f>SUM(W8:W36)</f>
        <v>1100362</v>
      </c>
      <c r="X37" s="10">
        <f t="shared" si="7"/>
        <v>-399638</v>
      </c>
      <c r="Y37" s="16">
        <f>SUM(W37/V37)</f>
        <v>0.7335746666666667</v>
      </c>
      <c r="Z37" s="9">
        <f>SUM(Z8:Z36)</f>
        <v>3614400</v>
      </c>
      <c r="AA37" s="9">
        <f>SUM(AA8:AA36)</f>
        <v>1611287</v>
      </c>
      <c r="AB37" s="9">
        <f t="shared" si="8"/>
        <v>-2003113</v>
      </c>
      <c r="AC37" s="16"/>
      <c r="AD37" s="9">
        <f>SUM(AD8:AD36)</f>
        <v>160228</v>
      </c>
      <c r="AE37" s="9">
        <f>SUM(AE8:AE36)</f>
        <v>1000</v>
      </c>
      <c r="AF37" s="9">
        <f>SUM(AF8:AF36)</f>
        <v>11632</v>
      </c>
      <c r="AG37" s="9">
        <f>SUM(AG8:AG36)</f>
        <v>1000</v>
      </c>
      <c r="AH37" s="9">
        <f>SUM(AH8:AH36)</f>
        <v>43985400</v>
      </c>
      <c r="AI37" s="10">
        <f t="shared" si="9"/>
        <v>16132628</v>
      </c>
      <c r="AJ37" s="9">
        <f t="shared" si="10"/>
        <v>-27852772</v>
      </c>
      <c r="AK37" s="11">
        <f t="shared" si="11"/>
        <v>0.36677233809400395</v>
      </c>
      <c r="AL37" s="3" t="s">
        <v>7</v>
      </c>
    </row>
    <row r="38" spans="3:5" ht="15">
      <c r="C38" s="1" t="s">
        <v>39</v>
      </c>
      <c r="E38" s="1" t="s">
        <v>41</v>
      </c>
    </row>
    <row r="40" ht="15">
      <c r="D40" s="1" t="s">
        <v>40</v>
      </c>
    </row>
    <row r="42" ht="15">
      <c r="AI42" s="1" t="s">
        <v>56</v>
      </c>
    </row>
  </sheetData>
  <sheetProtection/>
  <mergeCells count="17">
    <mergeCell ref="Q6:T6"/>
    <mergeCell ref="A6:A7"/>
    <mergeCell ref="AK6:AK7"/>
    <mergeCell ref="AG6:AG7"/>
    <mergeCell ref="AF6:AF7"/>
    <mergeCell ref="AE6:AE7"/>
    <mergeCell ref="AD6:AD7"/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2019-06-10T10:44:07Z</cp:lastPrinted>
  <dcterms:created xsi:type="dcterms:W3CDTF">2010-05-14T07:01:12Z</dcterms:created>
  <dcterms:modified xsi:type="dcterms:W3CDTF">2019-06-10T10:49:43Z</dcterms:modified>
  <cp:category/>
  <cp:version/>
  <cp:contentType/>
  <cp:contentStatus/>
</cp:coreProperties>
</file>