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<sst xmlns="http://schemas.openxmlformats.org/spreadsheetml/2006/main" count="143" uniqueCount="64">
  <si>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</si>
  <si>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</si>
  <si>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</si>
  <si>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</si>
  <si>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</si>
  <si>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</si>
  <si>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</si>
  <si>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</si>
  <si>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</si>
  <si>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</si>
  <si>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</si>
  <si>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</si>
  <si>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</si>
  <si>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</si>
  <si>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</si>
  <si>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</si>
  <si>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</si>
  <si>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</si>
  <si>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</si>
  <si>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</si>
  <si>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</si>
  <si>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</si>
  <si>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</si>
  <si>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</si>
  <si>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</si>
  <si>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</si>
  <si>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</si>
  <si>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</si>
  <si>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</si>
  <si>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</si>
  <si>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</si>
  <si>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</si>
  <si>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</si>
  <si>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</si>
  <si>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</si>
  <si>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</si>
  <si>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</si>
  <si>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</si>
  <si>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</si>
  <si>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</si>
  <si>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</si>
  <si>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</si>
  <si>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</si>
  <si>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</si>
  <si>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</si>
  <si>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</si>
  <si>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</si>
  <si>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</si>
  <si>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</si>
  <si>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</si>
  <si>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</si>
  <si>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</si>
  <si>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</si>
  <si>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</si>
  <si>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</si>
  <si>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</si>
  <si>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</si>
  <si>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</si>
  <si>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</si>
  <si>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>Начальник</t>
  </si>
  <si>
    <t>П.Алифханов</t>
  </si>
  <si>
    <t>Гл.Бухг.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</si>
  <si>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</si>
  <si>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 октября  2019г.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</si>
</sst>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1">
      <pane xSplit="2" topLeftCell="H1" activePane="topRight" state="frozen"/>
      <selection pane="topLeft" activeCell="A1" sqref="A1"/>
      <selection pane="topRight" activeCell="A2" sqref="A2:AL5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5.375" style="1" customWidth="1"/>
    <col min="6" max="6" width="0.12890625" style="1" hidden="1" customWidth="1"/>
    <col min="7" max="7" width="8.87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4.375" style="1" customWidth="1"/>
    <col min="16" max="16" width="11.125" style="1" customWidth="1"/>
    <col min="17" max="17" width="23.50390625" style="1" customWidth="1"/>
    <col min="18" max="18" width="12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12.375" style="1" customWidth="1"/>
    <col min="27" max="27" width="14.125" style="1" customWidth="1"/>
    <col min="28" max="28" width="12.125" style="1" customWidth="1"/>
    <col min="29" max="29" width="9.50390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50390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375" style="1" customWidth="1"/>
    <col min="38" max="38" width="22.50390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19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55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57</v>
      </c>
      <c r="AA6" s="23"/>
      <c r="AB6" s="23"/>
      <c r="AC6" s="23"/>
      <c r="AD6" s="27" t="s">
        <v>58</v>
      </c>
      <c r="AE6" s="23" t="s">
        <v>54</v>
      </c>
      <c r="AF6" s="23" t="s">
        <v>53</v>
      </c>
      <c r="AG6" s="23" t="s">
        <v>52</v>
      </c>
      <c r="AH6" s="23" t="s">
        <v>50</v>
      </c>
      <c r="AI6" s="23"/>
      <c r="AJ6" s="23"/>
      <c r="AK6" s="23" t="s">
        <v>51</v>
      </c>
      <c r="AL6" s="24" t="s">
        <v>47</v>
      </c>
    </row>
    <row r="7" spans="1:38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8"/>
      <c r="AE7" s="23"/>
      <c r="AF7" s="23"/>
      <c r="AG7" s="23"/>
      <c r="AH7" s="18" t="s">
        <v>2</v>
      </c>
      <c r="AI7" s="18" t="s">
        <v>38</v>
      </c>
      <c r="AJ7" s="18" t="s">
        <v>4</v>
      </c>
      <c r="AK7" s="23"/>
      <c r="AL7" s="24"/>
    </row>
    <row r="8" spans="1:38" ht="24" customHeight="1">
      <c r="A8" s="2">
        <v>1</v>
      </c>
      <c r="B8" s="3" t="s">
        <v>5</v>
      </c>
      <c r="C8" s="4">
        <v>28000</v>
      </c>
      <c r="D8" s="5">
        <v>28166</v>
      </c>
      <c r="E8" s="6">
        <f aca="true" t="shared" si="0" ref="E8:E36">SUM(D8-C8)</f>
        <v>166</v>
      </c>
      <c r="F8" s="4"/>
      <c r="G8" s="2"/>
      <c r="H8" s="7">
        <f>SUM(D8/C8)</f>
        <v>1.0059285714285715</v>
      </c>
      <c r="I8" s="4">
        <v>503000</v>
      </c>
      <c r="J8" s="8">
        <v>431131</v>
      </c>
      <c r="K8" s="4">
        <f>SUM(J8-I8)</f>
        <v>-71869</v>
      </c>
      <c r="L8" s="7">
        <f>SUM(J8/I8)</f>
        <v>0.8571192842942346</v>
      </c>
      <c r="M8" s="4"/>
      <c r="N8" s="4">
        <v>534</v>
      </c>
      <c r="O8" s="4">
        <f>SUM(N8-M8)</f>
        <v>534</v>
      </c>
      <c r="P8" s="7"/>
      <c r="Q8" s="4">
        <v>431000</v>
      </c>
      <c r="R8" s="4">
        <v>59087</v>
      </c>
      <c r="S8" s="4">
        <f>SUM(R8-Q8)</f>
        <v>-371913</v>
      </c>
      <c r="T8" s="7">
        <f>SUM(R8/Q8)</f>
        <v>0.13709280742459395</v>
      </c>
      <c r="U8" s="16" t="s">
        <v>5</v>
      </c>
      <c r="V8" s="4"/>
      <c r="W8" s="6">
        <v>54000</v>
      </c>
      <c r="X8" s="6">
        <f>SUM(W8-V8)</f>
        <v>54000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572918</v>
      </c>
      <c r="AJ8" s="10">
        <f>SUM(AI8-AH8)</f>
        <v>-389082</v>
      </c>
      <c r="AK8" s="11">
        <f>SUM(AI8/AH8)</f>
        <v>0.5955488565488566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37360</v>
      </c>
      <c r="E9" s="6">
        <f t="shared" si="0"/>
        <v>-12640</v>
      </c>
      <c r="F9" s="4"/>
      <c r="G9" s="4"/>
      <c r="H9" s="7">
        <f aca="true" t="shared" si="2" ref="H9:H37">SUM(D9/C9)</f>
        <v>0.7472</v>
      </c>
      <c r="I9" s="4">
        <v>758000</v>
      </c>
      <c r="J9" s="12">
        <v>407657</v>
      </c>
      <c r="K9" s="4">
        <f aca="true" t="shared" si="3" ref="K9:K37">SUM(J9-I9)</f>
        <v>-350343</v>
      </c>
      <c r="L9" s="7">
        <f aca="true" t="shared" si="4" ref="L9:L37">SUM(J9/I9)</f>
        <v>0.5378060686015831</v>
      </c>
      <c r="M9" s="4"/>
      <c r="N9" s="4">
        <v>3071</v>
      </c>
      <c r="O9" s="4"/>
      <c r="P9" s="7"/>
      <c r="Q9" s="4">
        <v>199000</v>
      </c>
      <c r="R9" s="4">
        <v>9785</v>
      </c>
      <c r="S9" s="4">
        <f aca="true" t="shared" si="5" ref="S9:S37">SUM(R9-Q9)</f>
        <v>-189215</v>
      </c>
      <c r="T9" s="7">
        <f aca="true" t="shared" si="6" ref="T9:T37">SUM(R9/Q9)</f>
        <v>0.049170854271356784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457873</v>
      </c>
      <c r="AJ9" s="9">
        <f aca="true" t="shared" si="10" ref="AJ9:AJ37">SUM(AI9-AH9)</f>
        <v>-549127</v>
      </c>
      <c r="AK9" s="11">
        <f aca="true" t="shared" si="11" ref="AK9:AK37">SUM(AI9/AH9)</f>
        <v>0.4546901688182721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55922</v>
      </c>
      <c r="E10" s="6">
        <f t="shared" si="0"/>
        <v>-24078</v>
      </c>
      <c r="F10" s="4"/>
      <c r="G10" s="4"/>
      <c r="H10" s="7">
        <f t="shared" si="2"/>
        <v>0.699025</v>
      </c>
      <c r="I10" s="4">
        <v>506000</v>
      </c>
      <c r="J10" s="8">
        <v>521487</v>
      </c>
      <c r="K10" s="4">
        <f t="shared" si="3"/>
        <v>15487</v>
      </c>
      <c r="L10" s="7">
        <f t="shared" si="4"/>
        <v>1.030606719367589</v>
      </c>
      <c r="M10" s="4"/>
      <c r="N10" s="4"/>
      <c r="O10" s="4"/>
      <c r="P10" s="7"/>
      <c r="Q10" s="4">
        <v>477000</v>
      </c>
      <c r="R10" s="4">
        <v>181106</v>
      </c>
      <c r="S10" s="4">
        <f t="shared" si="5"/>
        <v>-295894</v>
      </c>
      <c r="T10" s="7">
        <f t="shared" si="6"/>
        <v>0.3796771488469602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758515</v>
      </c>
      <c r="AJ10" s="9">
        <f t="shared" si="10"/>
        <v>-304485</v>
      </c>
      <c r="AK10" s="11">
        <f t="shared" si="11"/>
        <v>0.7135606773283161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30972</v>
      </c>
      <c r="E11" s="6">
        <f t="shared" si="0"/>
        <v>-99028</v>
      </c>
      <c r="F11" s="4"/>
      <c r="G11" s="4"/>
      <c r="H11" s="7">
        <f t="shared" si="2"/>
        <v>0.23824615384615386</v>
      </c>
      <c r="I11" s="4">
        <v>903000</v>
      </c>
      <c r="J11" s="8">
        <v>476050</v>
      </c>
      <c r="K11" s="4">
        <f t="shared" si="3"/>
        <v>-426950</v>
      </c>
      <c r="L11" s="7">
        <f t="shared" si="4"/>
        <v>0.52718715393134</v>
      </c>
      <c r="M11" s="4">
        <v>26000</v>
      </c>
      <c r="N11" s="4">
        <v>75000</v>
      </c>
      <c r="O11" s="4"/>
      <c r="P11" s="7">
        <f>SUM(N11/M11)</f>
        <v>2.8846153846153846</v>
      </c>
      <c r="Q11" s="4">
        <v>281000</v>
      </c>
      <c r="R11" s="4">
        <v>29739</v>
      </c>
      <c r="S11" s="4">
        <f t="shared" si="5"/>
        <v>-251261</v>
      </c>
      <c r="T11" s="7">
        <f t="shared" si="6"/>
        <v>0.10583274021352314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611761</v>
      </c>
      <c r="AJ11" s="9">
        <f t="shared" si="10"/>
        <v>-728239</v>
      </c>
      <c r="AK11" s="11">
        <f t="shared" si="11"/>
        <v>0.4565380597014925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57274</v>
      </c>
      <c r="E12" s="6">
        <f t="shared" si="0"/>
        <v>-17726</v>
      </c>
      <c r="F12" s="4"/>
      <c r="G12" s="4"/>
      <c r="H12" s="7">
        <f t="shared" si="2"/>
        <v>0.7636533333333333</v>
      </c>
      <c r="I12" s="4">
        <v>731000</v>
      </c>
      <c r="J12" s="8">
        <v>525671</v>
      </c>
      <c r="K12" s="4">
        <f t="shared" si="3"/>
        <v>-205329</v>
      </c>
      <c r="L12" s="7">
        <f t="shared" si="4"/>
        <v>0.7191121751025992</v>
      </c>
      <c r="M12" s="4">
        <v>1000</v>
      </c>
      <c r="N12" s="4"/>
      <c r="O12" s="4"/>
      <c r="P12" s="7"/>
      <c r="Q12" s="4">
        <v>490000</v>
      </c>
      <c r="R12" s="4">
        <v>167097</v>
      </c>
      <c r="S12" s="4">
        <f t="shared" si="5"/>
        <v>-322903</v>
      </c>
      <c r="T12" s="7">
        <f t="shared" si="6"/>
        <v>0.3410142857142857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750042</v>
      </c>
      <c r="AJ12" s="9">
        <f t="shared" si="10"/>
        <v>-546958</v>
      </c>
      <c r="AK12" s="11">
        <f t="shared" si="11"/>
        <v>0.578289899768697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478839</v>
      </c>
      <c r="E13" s="6">
        <f t="shared" si="0"/>
        <v>-121161</v>
      </c>
      <c r="F13" s="4"/>
      <c r="G13" s="4"/>
      <c r="H13" s="7">
        <f t="shared" si="2"/>
        <v>0.798065</v>
      </c>
      <c r="I13" s="4">
        <v>551000</v>
      </c>
      <c r="J13" s="8">
        <v>126901</v>
      </c>
      <c r="K13" s="4">
        <f t="shared" si="3"/>
        <v>-424099</v>
      </c>
      <c r="L13" s="7">
        <f t="shared" si="4"/>
        <v>0.2303103448275862</v>
      </c>
      <c r="M13" s="4"/>
      <c r="N13" s="1">
        <v>1800</v>
      </c>
      <c r="O13" s="4"/>
      <c r="P13" s="7"/>
      <c r="Q13" s="4">
        <v>423000</v>
      </c>
      <c r="R13" s="4">
        <v>20985</v>
      </c>
      <c r="S13" s="4">
        <f t="shared" si="5"/>
        <v>-402015</v>
      </c>
      <c r="T13" s="7">
        <f t="shared" si="6"/>
        <v>0.04960992907801418</v>
      </c>
      <c r="U13" s="16" t="s">
        <v>12</v>
      </c>
      <c r="V13" s="4">
        <v>1193000</v>
      </c>
      <c r="W13" s="4">
        <v>1002242</v>
      </c>
      <c r="X13" s="6">
        <f t="shared" si="7"/>
        <v>-190758</v>
      </c>
      <c r="Y13" s="7">
        <f>SUM(W13/V13)</f>
        <v>0.8401022632020118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1630767</v>
      </c>
      <c r="AJ13" s="9">
        <f t="shared" si="10"/>
        <v>-1136233</v>
      </c>
      <c r="AK13" s="11">
        <f t="shared" si="11"/>
        <v>0.5893628478496566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44341</v>
      </c>
      <c r="E14" s="6">
        <f t="shared" si="0"/>
        <v>-10659</v>
      </c>
      <c r="F14" s="4"/>
      <c r="G14" s="4"/>
      <c r="H14" s="7">
        <f t="shared" si="2"/>
        <v>0.8062</v>
      </c>
      <c r="I14" s="4">
        <v>337000</v>
      </c>
      <c r="J14" s="8">
        <v>118005</v>
      </c>
      <c r="K14" s="4">
        <f t="shared" si="3"/>
        <v>-218995</v>
      </c>
      <c r="L14" s="7">
        <f t="shared" si="4"/>
        <v>0.35016320474777446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108815</v>
      </c>
      <c r="S14" s="4">
        <f t="shared" si="5"/>
        <v>-123185</v>
      </c>
      <c r="T14" s="7">
        <f t="shared" si="6"/>
        <v>0.4690301724137931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271161</v>
      </c>
      <c r="AJ14" s="9">
        <f t="shared" si="10"/>
        <v>-377839</v>
      </c>
      <c r="AK14" s="11">
        <f t="shared" si="11"/>
        <v>0.4178135593220339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86122</v>
      </c>
      <c r="E15" s="6">
        <f t="shared" si="0"/>
        <v>-6878</v>
      </c>
      <c r="F15" s="4"/>
      <c r="G15" s="4"/>
      <c r="H15" s="7">
        <f t="shared" si="2"/>
        <v>0.9260430107526881</v>
      </c>
      <c r="I15" s="4">
        <v>674000</v>
      </c>
      <c r="J15" s="8">
        <v>1308592</v>
      </c>
      <c r="K15" s="4">
        <f t="shared" si="3"/>
        <v>634592</v>
      </c>
      <c r="L15" s="7">
        <f t="shared" si="4"/>
        <v>1.9415311572700298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2514</v>
      </c>
      <c r="S15" s="4">
        <f t="shared" si="5"/>
        <v>-23486</v>
      </c>
      <c r="T15" s="7">
        <f t="shared" si="6"/>
        <v>0.09669230769230769</v>
      </c>
      <c r="U15" s="16" t="s">
        <v>14</v>
      </c>
      <c r="V15" s="4">
        <v>77000</v>
      </c>
      <c r="W15" s="4">
        <v>234004</v>
      </c>
      <c r="X15" s="6">
        <f t="shared" si="7"/>
        <v>157004</v>
      </c>
      <c r="Y15" s="7">
        <f>SUM(W15/V15)</f>
        <v>3.039012987012987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1631286</v>
      </c>
      <c r="AJ15" s="9">
        <f t="shared" si="10"/>
        <v>752286</v>
      </c>
      <c r="AK15" s="11">
        <f t="shared" si="11"/>
        <v>1.8558430034129694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39877</v>
      </c>
      <c r="E16" s="6">
        <f t="shared" si="0"/>
        <v>-12123</v>
      </c>
      <c r="F16" s="4"/>
      <c r="G16" s="4"/>
      <c r="H16" s="7">
        <f t="shared" si="2"/>
        <v>0.7668653846153846</v>
      </c>
      <c r="I16" s="4">
        <v>797000</v>
      </c>
      <c r="J16" s="8">
        <v>392180</v>
      </c>
      <c r="K16" s="4">
        <f t="shared" si="3"/>
        <v>-404820</v>
      </c>
      <c r="L16" s="7">
        <f t="shared" si="4"/>
        <v>0.4920702634880803</v>
      </c>
      <c r="M16" s="4">
        <v>1000</v>
      </c>
      <c r="N16" s="4">
        <v>336</v>
      </c>
      <c r="O16" s="4"/>
      <c r="P16" s="7">
        <f>SUM(N16/M16)</f>
        <v>0.336</v>
      </c>
      <c r="Q16" s="4">
        <v>345000</v>
      </c>
      <c r="R16" s="4">
        <v>33067</v>
      </c>
      <c r="S16" s="4">
        <f t="shared" si="5"/>
        <v>-311933</v>
      </c>
      <c r="T16" s="7">
        <f t="shared" si="6"/>
        <v>0.0958463768115942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465460</v>
      </c>
      <c r="AJ16" s="9">
        <f t="shared" si="10"/>
        <v>-729540</v>
      </c>
      <c r="AK16" s="11">
        <f t="shared" si="11"/>
        <v>0.3895062761506276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45180</v>
      </c>
      <c r="E17" s="6">
        <f t="shared" si="0"/>
        <v>10180</v>
      </c>
      <c r="F17" s="4"/>
      <c r="G17" s="4"/>
      <c r="H17" s="7">
        <f t="shared" si="2"/>
        <v>1.290857142857143</v>
      </c>
      <c r="I17" s="4">
        <v>398000</v>
      </c>
      <c r="J17" s="8">
        <v>276221</v>
      </c>
      <c r="K17" s="4">
        <f t="shared" si="3"/>
        <v>-121779</v>
      </c>
      <c r="L17" s="7">
        <f t="shared" si="4"/>
        <v>0.6940226130653266</v>
      </c>
      <c r="M17" s="4">
        <v>17000</v>
      </c>
      <c r="N17" s="4">
        <v>206</v>
      </c>
      <c r="O17" s="4"/>
      <c r="P17" s="7">
        <f>SUM(N17/M17)</f>
        <v>0.01211764705882353</v>
      </c>
      <c r="Q17" s="4">
        <v>150000</v>
      </c>
      <c r="R17" s="4">
        <v>22930</v>
      </c>
      <c r="S17" s="4">
        <f t="shared" si="5"/>
        <v>-127070</v>
      </c>
      <c r="T17" s="7">
        <f t="shared" si="6"/>
        <v>0.15286666666666668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344537</v>
      </c>
      <c r="AJ17" s="9">
        <f t="shared" si="10"/>
        <v>-255463</v>
      </c>
      <c r="AK17" s="11">
        <f t="shared" si="11"/>
        <v>0.5742283333333333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25098</v>
      </c>
      <c r="E18" s="6">
        <f t="shared" si="0"/>
        <v>-6902</v>
      </c>
      <c r="F18" s="4"/>
      <c r="G18" s="4"/>
      <c r="H18" s="7">
        <f t="shared" si="2"/>
        <v>0.7843125</v>
      </c>
      <c r="I18" s="4">
        <v>647000</v>
      </c>
      <c r="J18" s="8">
        <v>400346</v>
      </c>
      <c r="K18" s="4">
        <f t="shared" si="3"/>
        <v>-246654</v>
      </c>
      <c r="L18" s="7">
        <f t="shared" si="4"/>
        <v>0.618772797527048</v>
      </c>
      <c r="M18" s="4"/>
      <c r="N18" s="4"/>
      <c r="O18" s="4"/>
      <c r="P18" s="7"/>
      <c r="Q18" s="4">
        <v>229000</v>
      </c>
      <c r="R18" s="4">
        <v>63559</v>
      </c>
      <c r="S18" s="4">
        <f t="shared" si="5"/>
        <v>-165441</v>
      </c>
      <c r="T18" s="7">
        <f t="shared" si="6"/>
        <v>0.27755021834061133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489003</v>
      </c>
      <c r="AJ18" s="9">
        <f t="shared" si="10"/>
        <v>-418997</v>
      </c>
      <c r="AK18" s="11">
        <f t="shared" si="11"/>
        <v>0.5385495594713656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29238</v>
      </c>
      <c r="E19" s="6">
        <f t="shared" si="0"/>
        <v>-6762</v>
      </c>
      <c r="F19" s="4"/>
      <c r="G19" s="4"/>
      <c r="H19" s="7">
        <f t="shared" si="2"/>
        <v>0.8121666666666667</v>
      </c>
      <c r="I19" s="4">
        <v>604000</v>
      </c>
      <c r="J19" s="8">
        <v>222707</v>
      </c>
      <c r="K19" s="4">
        <f t="shared" si="3"/>
        <v>-381293</v>
      </c>
      <c r="L19" s="7">
        <f t="shared" si="4"/>
        <v>0.3687201986754967</v>
      </c>
      <c r="M19" s="4"/>
      <c r="N19" s="4">
        <v>439</v>
      </c>
      <c r="O19" s="4"/>
      <c r="P19" s="7"/>
      <c r="Q19" s="4">
        <v>178000</v>
      </c>
      <c r="R19" s="4">
        <v>26036</v>
      </c>
      <c r="S19" s="4">
        <f t="shared" si="5"/>
        <v>-151964</v>
      </c>
      <c r="T19" s="7">
        <f t="shared" si="6"/>
        <v>0.14626966292134833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278420</v>
      </c>
      <c r="AJ19" s="9">
        <f t="shared" si="10"/>
        <v>-539580</v>
      </c>
      <c r="AK19" s="11">
        <f t="shared" si="11"/>
        <v>0.34036674816625917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19588</v>
      </c>
      <c r="E20" s="6">
        <f t="shared" si="0"/>
        <v>-412</v>
      </c>
      <c r="F20" s="4"/>
      <c r="G20" s="4"/>
      <c r="H20" s="7">
        <f t="shared" si="2"/>
        <v>0.9794</v>
      </c>
      <c r="I20" s="4">
        <v>80000</v>
      </c>
      <c r="J20" s="8">
        <v>36095</v>
      </c>
      <c r="K20" s="4">
        <f t="shared" si="3"/>
        <v>-43905</v>
      </c>
      <c r="L20" s="7">
        <f t="shared" si="4"/>
        <v>0.4511875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20593</v>
      </c>
      <c r="S20" s="4">
        <f t="shared" si="5"/>
        <v>-16407</v>
      </c>
      <c r="T20" s="7">
        <f t="shared" si="6"/>
        <v>0.5565675675675675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76276</v>
      </c>
      <c r="AJ20" s="9">
        <f t="shared" si="10"/>
        <v>-68724</v>
      </c>
      <c r="AK20" s="11">
        <f t="shared" si="11"/>
        <v>0.5260413793103448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70974</v>
      </c>
      <c r="E21" s="6">
        <f t="shared" si="0"/>
        <v>8974</v>
      </c>
      <c r="F21" s="4"/>
      <c r="G21" s="4"/>
      <c r="H21" s="7">
        <f t="shared" si="2"/>
        <v>1.144741935483871</v>
      </c>
      <c r="I21" s="4">
        <v>210000</v>
      </c>
      <c r="J21" s="8">
        <v>110123</v>
      </c>
      <c r="K21" s="4">
        <f t="shared" si="3"/>
        <v>-99877</v>
      </c>
      <c r="L21" s="7">
        <f t="shared" si="4"/>
        <v>0.5243952380952381</v>
      </c>
      <c r="M21" s="4"/>
      <c r="N21" s="4"/>
      <c r="O21" s="4"/>
      <c r="P21" s="7"/>
      <c r="Q21" s="4">
        <v>40000</v>
      </c>
      <c r="R21" s="4">
        <v>28717</v>
      </c>
      <c r="S21" s="4">
        <f t="shared" si="5"/>
        <v>-11283</v>
      </c>
      <c r="T21" s="7">
        <f t="shared" si="6"/>
        <v>0.717925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209814</v>
      </c>
      <c r="AJ21" s="9">
        <f t="shared" si="10"/>
        <v>-102186</v>
      </c>
      <c r="AK21" s="11">
        <f t="shared" si="11"/>
        <v>0.6724807692307693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20623</v>
      </c>
      <c r="E22" s="6">
        <f t="shared" si="0"/>
        <v>-2377</v>
      </c>
      <c r="F22" s="4"/>
      <c r="G22" s="4"/>
      <c r="H22" s="7">
        <f t="shared" si="2"/>
        <v>0.8966521739130435</v>
      </c>
      <c r="I22" s="4">
        <v>308000</v>
      </c>
      <c r="J22" s="8">
        <v>295499</v>
      </c>
      <c r="K22" s="4">
        <f t="shared" si="3"/>
        <v>-12501</v>
      </c>
      <c r="L22" s="7">
        <f t="shared" si="4"/>
        <v>0.9594123376623377</v>
      </c>
      <c r="M22" s="4"/>
      <c r="N22" s="4"/>
      <c r="O22" s="4"/>
      <c r="P22" s="7"/>
      <c r="Q22" s="4">
        <v>232000</v>
      </c>
      <c r="R22" s="4">
        <v>193485</v>
      </c>
      <c r="S22" s="4">
        <f t="shared" si="5"/>
        <v>-38515</v>
      </c>
      <c r="T22" s="7">
        <f t="shared" si="6"/>
        <v>0.8339870689655172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509607</v>
      </c>
      <c r="AJ22" s="9">
        <f t="shared" si="10"/>
        <v>-53393</v>
      </c>
      <c r="AK22" s="11">
        <f t="shared" si="11"/>
        <v>0.9051634103019538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26240</v>
      </c>
      <c r="E23" s="6">
        <f t="shared" si="0"/>
        <v>-760</v>
      </c>
      <c r="F23" s="4"/>
      <c r="G23" s="4"/>
      <c r="H23" s="7">
        <f t="shared" si="2"/>
        <v>0.9718518518518519</v>
      </c>
      <c r="I23" s="4">
        <v>1488000</v>
      </c>
      <c r="J23" s="8">
        <v>251416</v>
      </c>
      <c r="K23" s="4">
        <f t="shared" si="3"/>
        <v>-1236584</v>
      </c>
      <c r="L23" s="7">
        <f t="shared" si="4"/>
        <v>0.16896236559139785</v>
      </c>
      <c r="M23" s="4">
        <v>3000</v>
      </c>
      <c r="N23" s="4">
        <v>2394</v>
      </c>
      <c r="O23" s="4"/>
      <c r="P23" s="7"/>
      <c r="Q23" s="4">
        <v>204000</v>
      </c>
      <c r="R23" s="4">
        <v>17225</v>
      </c>
      <c r="S23" s="4">
        <f t="shared" si="5"/>
        <v>-186775</v>
      </c>
      <c r="T23" s="7">
        <f t="shared" si="6"/>
        <v>0.08443627450980393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/>
      <c r="AG23" s="2"/>
      <c r="AH23" s="9">
        <f t="shared" si="1"/>
        <v>1722000</v>
      </c>
      <c r="AI23" s="10">
        <f t="shared" si="9"/>
        <v>297275</v>
      </c>
      <c r="AJ23" s="9">
        <f t="shared" si="10"/>
        <v>-1424725</v>
      </c>
      <c r="AK23" s="11">
        <f t="shared" si="11"/>
        <v>0.1726335656213705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76023</v>
      </c>
      <c r="E24" s="6">
        <f t="shared" si="0"/>
        <v>-13977</v>
      </c>
      <c r="F24" s="4"/>
      <c r="G24" s="4"/>
      <c r="H24" s="7">
        <f t="shared" si="2"/>
        <v>0.8447</v>
      </c>
      <c r="I24" s="4">
        <v>556000</v>
      </c>
      <c r="J24" s="8">
        <v>354871</v>
      </c>
      <c r="K24" s="4">
        <f t="shared" si="3"/>
        <v>-201129</v>
      </c>
      <c r="L24" s="7">
        <f t="shared" si="4"/>
        <v>0.6382571942446044</v>
      </c>
      <c r="M24" s="4">
        <v>1000</v>
      </c>
      <c r="N24" s="4">
        <v>6821</v>
      </c>
      <c r="O24" s="4"/>
      <c r="P24" s="7"/>
      <c r="Q24" s="4">
        <v>446000</v>
      </c>
      <c r="R24" s="4">
        <v>70735</v>
      </c>
      <c r="S24" s="4">
        <f t="shared" si="5"/>
        <v>-375265</v>
      </c>
      <c r="T24" s="7">
        <f t="shared" si="6"/>
        <v>0.1585986547085202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>
        <v>278</v>
      </c>
      <c r="AG24" s="2"/>
      <c r="AH24" s="9">
        <f t="shared" si="1"/>
        <v>1093000</v>
      </c>
      <c r="AI24" s="10">
        <f t="shared" si="9"/>
        <v>508728</v>
      </c>
      <c r="AJ24" s="9">
        <f t="shared" si="10"/>
        <v>-584272</v>
      </c>
      <c r="AK24" s="11">
        <f t="shared" si="11"/>
        <v>0.4654419030192132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64806</v>
      </c>
      <c r="E25" s="6">
        <f t="shared" si="0"/>
        <v>-25194</v>
      </c>
      <c r="F25" s="4"/>
      <c r="G25" s="4"/>
      <c r="H25" s="7">
        <f t="shared" si="2"/>
        <v>0.7200666666666666</v>
      </c>
      <c r="I25" s="4">
        <v>371000</v>
      </c>
      <c r="J25" s="8">
        <v>150900</v>
      </c>
      <c r="K25" s="4">
        <f t="shared" si="3"/>
        <v>-220100</v>
      </c>
      <c r="L25" s="7">
        <f t="shared" si="4"/>
        <v>0.4067385444743935</v>
      </c>
      <c r="M25" s="4"/>
      <c r="N25" s="4">
        <v>-3443</v>
      </c>
      <c r="O25" s="4"/>
      <c r="P25" s="7"/>
      <c r="Q25" s="4">
        <v>256000</v>
      </c>
      <c r="R25" s="6">
        <v>33180</v>
      </c>
      <c r="S25" s="4">
        <f t="shared" si="5"/>
        <v>-222820</v>
      </c>
      <c r="T25" s="7">
        <f t="shared" si="6"/>
        <v>0.129609375</v>
      </c>
      <c r="U25" s="16" t="s">
        <v>24</v>
      </c>
      <c r="V25" s="4"/>
      <c r="W25" s="4">
        <v>3000</v>
      </c>
      <c r="X25" s="6">
        <f t="shared" si="7"/>
        <v>3000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248443</v>
      </c>
      <c r="AJ25" s="9">
        <f t="shared" si="10"/>
        <v>-468557</v>
      </c>
      <c r="AK25" s="11">
        <f t="shared" si="11"/>
        <v>0.3465034867503487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267844</v>
      </c>
      <c r="E26" s="6">
        <f t="shared" si="0"/>
        <v>-132156</v>
      </c>
      <c r="F26" s="4"/>
      <c r="G26" s="4"/>
      <c r="H26" s="7">
        <f t="shared" si="2"/>
        <v>0.66961</v>
      </c>
      <c r="I26" s="4">
        <v>2474000</v>
      </c>
      <c r="J26" s="8">
        <v>3190920</v>
      </c>
      <c r="K26" s="4">
        <f t="shared" si="3"/>
        <v>716920</v>
      </c>
      <c r="L26" s="7">
        <f t="shared" si="4"/>
        <v>1.2897817299919159</v>
      </c>
      <c r="M26" s="4"/>
      <c r="N26" s="4">
        <v>680</v>
      </c>
      <c r="O26" s="4"/>
      <c r="P26" s="7"/>
      <c r="Q26" s="4">
        <v>505000</v>
      </c>
      <c r="R26" s="4">
        <v>-889</v>
      </c>
      <c r="S26" s="4">
        <f t="shared" si="5"/>
        <v>-505889</v>
      </c>
      <c r="T26" s="7">
        <f t="shared" si="6"/>
        <v>-0.0017603960396039603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3458555</v>
      </c>
      <c r="AJ26" s="9">
        <f t="shared" si="10"/>
        <v>79555</v>
      </c>
      <c r="AK26" s="11">
        <f t="shared" si="11"/>
        <v>1.023543947913584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134366</v>
      </c>
      <c r="E27" s="6">
        <f t="shared" si="0"/>
        <v>-45634</v>
      </c>
      <c r="F27" s="4"/>
      <c r="G27" s="4"/>
      <c r="H27" s="7">
        <f t="shared" si="2"/>
        <v>0.7464777777777778</v>
      </c>
      <c r="I27" s="4">
        <v>332000</v>
      </c>
      <c r="J27" s="8">
        <v>-68272</v>
      </c>
      <c r="K27" s="4">
        <f t="shared" si="3"/>
        <v>-400272</v>
      </c>
      <c r="L27" s="7">
        <f t="shared" si="4"/>
        <v>-0.20563855421686747</v>
      </c>
      <c r="M27" s="4"/>
      <c r="N27" s="4">
        <v>529</v>
      </c>
      <c r="O27" s="4">
        <f aca="true" t="shared" si="12" ref="O27:O36">SUM(N27-M27)</f>
        <v>529</v>
      </c>
      <c r="P27" s="7"/>
      <c r="Q27" s="4">
        <v>151000</v>
      </c>
      <c r="R27" s="6">
        <v>22214</v>
      </c>
      <c r="S27" s="4">
        <f t="shared" si="5"/>
        <v>-128786</v>
      </c>
      <c r="T27" s="7">
        <f t="shared" si="6"/>
        <v>0.14711258278145695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88837</v>
      </c>
      <c r="AJ27" s="9">
        <f t="shared" si="10"/>
        <v>-574163</v>
      </c>
      <c r="AK27" s="11">
        <f t="shared" si="11"/>
        <v>0.13399245852187028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83208</v>
      </c>
      <c r="E28" s="6">
        <f t="shared" si="0"/>
        <v>13208</v>
      </c>
      <c r="F28" s="4"/>
      <c r="G28" s="4"/>
      <c r="H28" s="7">
        <f t="shared" si="2"/>
        <v>1.1886857142857143</v>
      </c>
      <c r="I28" s="4">
        <v>560000</v>
      </c>
      <c r="J28" s="8">
        <v>220051</v>
      </c>
      <c r="K28" s="4">
        <f t="shared" si="3"/>
        <v>-339949</v>
      </c>
      <c r="L28" s="7">
        <f t="shared" si="4"/>
        <v>0.3929482142857143</v>
      </c>
      <c r="M28" s="4">
        <v>76000</v>
      </c>
      <c r="N28" s="6">
        <v>30000</v>
      </c>
      <c r="O28" s="4">
        <f t="shared" si="12"/>
        <v>-46000</v>
      </c>
      <c r="P28" s="7">
        <f>SUM(N28/M28)</f>
        <v>0.39473684210526316</v>
      </c>
      <c r="Q28" s="4">
        <v>381000</v>
      </c>
      <c r="R28" s="4">
        <v>99029</v>
      </c>
      <c r="S28" s="4">
        <f t="shared" si="5"/>
        <v>-281971</v>
      </c>
      <c r="T28" s="7">
        <f t="shared" si="6"/>
        <v>0.25991863517060365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432288</v>
      </c>
      <c r="AJ28" s="9">
        <f t="shared" si="10"/>
        <v>-654712</v>
      </c>
      <c r="AK28" s="11">
        <f t="shared" si="11"/>
        <v>0.3976890524379025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241497</v>
      </c>
      <c r="E29" s="6">
        <f t="shared" si="0"/>
        <v>-77503</v>
      </c>
      <c r="F29" s="4"/>
      <c r="G29" s="4"/>
      <c r="H29" s="7">
        <f t="shared" si="2"/>
        <v>0.7570438871473354</v>
      </c>
      <c r="I29" s="4">
        <v>1270000</v>
      </c>
      <c r="J29" s="8">
        <v>1119142</v>
      </c>
      <c r="K29" s="4">
        <f t="shared" si="3"/>
        <v>-150858</v>
      </c>
      <c r="L29" s="7">
        <f t="shared" si="4"/>
        <v>0.8812141732283465</v>
      </c>
      <c r="M29" s="4"/>
      <c r="N29" s="4">
        <v>504</v>
      </c>
      <c r="O29" s="4">
        <f t="shared" si="12"/>
        <v>504</v>
      </c>
      <c r="P29" s="7"/>
      <c r="Q29" s="4">
        <v>959000</v>
      </c>
      <c r="R29" s="4">
        <v>103414</v>
      </c>
      <c r="S29" s="4">
        <f t="shared" si="5"/>
        <v>-855586</v>
      </c>
      <c r="T29" s="7">
        <f t="shared" si="6"/>
        <v>0.10783524504692388</v>
      </c>
      <c r="U29" s="16" t="s">
        <v>28</v>
      </c>
      <c r="V29" s="4">
        <v>130000</v>
      </c>
      <c r="W29" s="4">
        <v>70283</v>
      </c>
      <c r="X29" s="6">
        <f t="shared" si="7"/>
        <v>-59717</v>
      </c>
      <c r="Y29" s="7">
        <f>SUM(W29/V29)</f>
        <v>0.5406384615384615</v>
      </c>
      <c r="Z29" s="4"/>
      <c r="AA29" s="4"/>
      <c r="AB29" s="4">
        <f t="shared" si="8"/>
        <v>0</v>
      </c>
      <c r="AC29" s="7"/>
      <c r="AD29" s="8"/>
      <c r="AE29" s="4"/>
      <c r="AF29" s="4"/>
      <c r="AG29" s="2"/>
      <c r="AH29" s="9">
        <f t="shared" si="1"/>
        <v>2678000</v>
      </c>
      <c r="AI29" s="10">
        <f t="shared" si="9"/>
        <v>1534840</v>
      </c>
      <c r="AJ29" s="9">
        <f t="shared" si="10"/>
        <v>-1143160</v>
      </c>
      <c r="AK29" s="11">
        <f t="shared" si="11"/>
        <v>0.5731292008961912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104676</v>
      </c>
      <c r="E30" s="6">
        <f t="shared" si="0"/>
        <v>-42324</v>
      </c>
      <c r="F30" s="4"/>
      <c r="G30" s="4"/>
      <c r="H30" s="7">
        <f t="shared" si="2"/>
        <v>0.7120816326530612</v>
      </c>
      <c r="I30" s="4">
        <v>714000</v>
      </c>
      <c r="J30" s="8">
        <v>255523</v>
      </c>
      <c r="K30" s="4">
        <f t="shared" si="3"/>
        <v>-458477</v>
      </c>
      <c r="L30" s="7">
        <f t="shared" si="4"/>
        <v>0.357875350140056</v>
      </c>
      <c r="M30" s="4"/>
      <c r="N30" s="4">
        <v>1695</v>
      </c>
      <c r="O30" s="4">
        <f t="shared" si="12"/>
        <v>1695</v>
      </c>
      <c r="P30" s="7"/>
      <c r="Q30" s="4">
        <v>600000</v>
      </c>
      <c r="R30" s="6">
        <v>115374</v>
      </c>
      <c r="S30" s="4">
        <f t="shared" si="5"/>
        <v>-484626</v>
      </c>
      <c r="T30" s="7">
        <f t="shared" si="6"/>
        <v>0.19229</v>
      </c>
      <c r="U30" s="16" t="s">
        <v>29</v>
      </c>
      <c r="V30" s="4"/>
      <c r="W30" s="6">
        <v>72000</v>
      </c>
      <c r="X30" s="6">
        <f t="shared" si="7"/>
        <v>72000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1461000</v>
      </c>
      <c r="AI30" s="10">
        <f t="shared" si="9"/>
        <v>549268</v>
      </c>
      <c r="AJ30" s="9">
        <f t="shared" si="10"/>
        <v>-911732</v>
      </c>
      <c r="AK30" s="11">
        <f t="shared" si="11"/>
        <v>0.37595345653661877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65820</v>
      </c>
      <c r="E31" s="6">
        <f t="shared" si="0"/>
        <v>-24180</v>
      </c>
      <c r="F31" s="4"/>
      <c r="G31" s="4"/>
      <c r="H31" s="7">
        <f t="shared" si="2"/>
        <v>0.7313333333333333</v>
      </c>
      <c r="I31" s="4">
        <v>415000</v>
      </c>
      <c r="J31" s="8">
        <v>125095</v>
      </c>
      <c r="K31" s="4">
        <f t="shared" si="3"/>
        <v>-289905</v>
      </c>
      <c r="L31" s="7">
        <f t="shared" si="4"/>
        <v>0.30143373493975906</v>
      </c>
      <c r="M31" s="4"/>
      <c r="N31" s="4"/>
      <c r="O31" s="4">
        <f t="shared" si="12"/>
        <v>0</v>
      </c>
      <c r="P31" s="7"/>
      <c r="Q31" s="4">
        <v>314000</v>
      </c>
      <c r="R31" s="4">
        <v>109756</v>
      </c>
      <c r="S31" s="4">
        <f t="shared" si="5"/>
        <v>-204244</v>
      </c>
      <c r="T31" s="7">
        <f t="shared" si="6"/>
        <v>0.34954140127388533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300671</v>
      </c>
      <c r="AJ31" s="9">
        <f t="shared" si="10"/>
        <v>-518329</v>
      </c>
      <c r="AK31" s="11">
        <f t="shared" si="11"/>
        <v>0.36711965811965813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13211</v>
      </c>
      <c r="E32" s="6">
        <f t="shared" si="0"/>
        <v>-7789</v>
      </c>
      <c r="F32" s="4"/>
      <c r="G32" s="4"/>
      <c r="H32" s="7">
        <f t="shared" si="2"/>
        <v>0.629095238095238</v>
      </c>
      <c r="I32" s="4">
        <v>486000</v>
      </c>
      <c r="J32" s="8">
        <v>112410</v>
      </c>
      <c r="K32" s="4">
        <f t="shared" si="3"/>
        <v>-373590</v>
      </c>
      <c r="L32" s="7">
        <f t="shared" si="4"/>
        <v>0.2312962962962963</v>
      </c>
      <c r="M32" s="4">
        <v>12000</v>
      </c>
      <c r="N32" s="4">
        <v>4109</v>
      </c>
      <c r="O32" s="4">
        <f t="shared" si="12"/>
        <v>-7891</v>
      </c>
      <c r="P32" s="7">
        <f>SUM(N32/M32)</f>
        <v>0.34241666666666665</v>
      </c>
      <c r="Q32" s="4">
        <v>181000</v>
      </c>
      <c r="R32" s="4">
        <v>-5852</v>
      </c>
      <c r="S32" s="4">
        <f t="shared" si="5"/>
        <v>-186852</v>
      </c>
      <c r="T32" s="7">
        <f t="shared" si="6"/>
        <v>-0.03233149171270718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123878</v>
      </c>
      <c r="AJ32" s="9">
        <f t="shared" si="10"/>
        <v>-576122</v>
      </c>
      <c r="AK32" s="11">
        <f t="shared" si="11"/>
        <v>0.17696857142857142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18411</v>
      </c>
      <c r="E33" s="6">
        <f t="shared" si="0"/>
        <v>-13589</v>
      </c>
      <c r="F33" s="4"/>
      <c r="G33" s="4"/>
      <c r="H33" s="7">
        <f t="shared" si="2"/>
        <v>0.57534375</v>
      </c>
      <c r="I33" s="4">
        <v>339000</v>
      </c>
      <c r="J33" s="8">
        <v>321849</v>
      </c>
      <c r="K33" s="4">
        <f t="shared" si="3"/>
        <v>-17151</v>
      </c>
      <c r="L33" s="7">
        <f t="shared" si="4"/>
        <v>0.9494070796460177</v>
      </c>
      <c r="M33" s="4">
        <v>3000</v>
      </c>
      <c r="N33" s="4">
        <v>2646</v>
      </c>
      <c r="O33" s="4">
        <f t="shared" si="12"/>
        <v>-354</v>
      </c>
      <c r="P33" s="7"/>
      <c r="Q33" s="4">
        <v>267000</v>
      </c>
      <c r="R33" s="4">
        <v>310618</v>
      </c>
      <c r="S33" s="4">
        <f t="shared" si="5"/>
        <v>43618</v>
      </c>
      <c r="T33" s="7">
        <f t="shared" si="6"/>
        <v>1.1633632958801499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/>
      <c r="AF33" s="4"/>
      <c r="AG33" s="2">
        <v>1000</v>
      </c>
      <c r="AH33" s="9">
        <f t="shared" si="1"/>
        <v>641000</v>
      </c>
      <c r="AI33" s="10">
        <f t="shared" si="9"/>
        <v>654524</v>
      </c>
      <c r="AJ33" s="9">
        <f t="shared" si="10"/>
        <v>13524</v>
      </c>
      <c r="AK33" s="11">
        <f t="shared" si="11"/>
        <v>1.0210982839313572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17371</v>
      </c>
      <c r="E34" s="6">
        <f t="shared" si="0"/>
        <v>-31629</v>
      </c>
      <c r="F34" s="4"/>
      <c r="G34" s="4"/>
      <c r="H34" s="7">
        <f t="shared" si="2"/>
        <v>0.35451020408163264</v>
      </c>
      <c r="I34" s="4">
        <v>185000</v>
      </c>
      <c r="J34" s="8">
        <v>103992</v>
      </c>
      <c r="K34" s="4">
        <f t="shared" si="3"/>
        <v>-81008</v>
      </c>
      <c r="L34" s="7">
        <f t="shared" si="4"/>
        <v>0.562118918918919</v>
      </c>
      <c r="M34" s="4">
        <v>54000</v>
      </c>
      <c r="N34" s="6">
        <v>13725</v>
      </c>
      <c r="O34" s="4">
        <f t="shared" si="12"/>
        <v>-40275</v>
      </c>
      <c r="P34" s="7">
        <f>SUM(N34/M34)</f>
        <v>0.25416666666666665</v>
      </c>
      <c r="Q34" s="4">
        <v>211000</v>
      </c>
      <c r="R34" s="4">
        <v>111867</v>
      </c>
      <c r="S34" s="4">
        <f t="shared" si="5"/>
        <v>-99133</v>
      </c>
      <c r="T34" s="7">
        <f t="shared" si="6"/>
        <v>0.530175355450237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246955</v>
      </c>
      <c r="AJ34" s="9">
        <f t="shared" si="10"/>
        <v>-252045</v>
      </c>
      <c r="AK34" s="11">
        <f t="shared" si="11"/>
        <v>0.4948997995991984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1400109</v>
      </c>
      <c r="E35" s="6">
        <f t="shared" si="0"/>
        <v>-472891</v>
      </c>
      <c r="F35" s="4"/>
      <c r="G35" s="4"/>
      <c r="H35" s="7">
        <f t="shared" si="2"/>
        <v>0.747522156967432</v>
      </c>
      <c r="I35" s="4">
        <v>3044000</v>
      </c>
      <c r="J35" s="8">
        <v>1963700</v>
      </c>
      <c r="K35" s="4">
        <f t="shared" si="3"/>
        <v>-1080300</v>
      </c>
      <c r="L35" s="7">
        <f t="shared" si="4"/>
        <v>0.6451051248357424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496398</v>
      </c>
      <c r="S35" s="4">
        <f t="shared" si="5"/>
        <v>-643602</v>
      </c>
      <c r="T35" s="7">
        <f t="shared" si="6"/>
        <v>0.4354368421052632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1909043</v>
      </c>
      <c r="AB35" s="4">
        <f t="shared" si="8"/>
        <v>-394357</v>
      </c>
      <c r="AC35" s="7"/>
      <c r="AD35" s="8">
        <v>267047</v>
      </c>
      <c r="AE35" s="4"/>
      <c r="AF35" s="4"/>
      <c r="AG35" s="2">
        <v>1000</v>
      </c>
      <c r="AH35" s="9">
        <f t="shared" si="1"/>
        <v>8363400</v>
      </c>
      <c r="AI35" s="10">
        <f t="shared" si="9"/>
        <v>6037297</v>
      </c>
      <c r="AJ35" s="9">
        <f t="shared" si="10"/>
        <v>-2326103</v>
      </c>
      <c r="AK35" s="11">
        <f t="shared" si="11"/>
        <v>0.7218711289666881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1755763</v>
      </c>
      <c r="E36" s="6">
        <f t="shared" si="0"/>
        <v>-438237</v>
      </c>
      <c r="F36" s="4"/>
      <c r="G36" s="4"/>
      <c r="H36" s="7">
        <f t="shared" si="2"/>
        <v>0.8002566089334548</v>
      </c>
      <c r="I36" s="4">
        <v>1138000</v>
      </c>
      <c r="J36" s="8">
        <v>1058767</v>
      </c>
      <c r="K36" s="4">
        <f t="shared" si="3"/>
        <v>-79233</v>
      </c>
      <c r="L36" s="7">
        <f t="shared" si="4"/>
        <v>0.9303752196836556</v>
      </c>
      <c r="M36" s="4"/>
      <c r="N36" s="4">
        <v>400</v>
      </c>
      <c r="O36" s="4">
        <f t="shared" si="12"/>
        <v>400</v>
      </c>
      <c r="P36" s="7"/>
      <c r="Q36" s="4">
        <v>915000</v>
      </c>
      <c r="R36" s="4">
        <v>385285</v>
      </c>
      <c r="S36" s="4">
        <f t="shared" si="5"/>
        <v>-529715</v>
      </c>
      <c r="T36" s="7">
        <f t="shared" si="6"/>
        <v>0.42107650273224045</v>
      </c>
      <c r="U36" s="16" t="s">
        <v>35</v>
      </c>
      <c r="V36" s="4">
        <v>50000</v>
      </c>
      <c r="W36" s="4">
        <v>113680</v>
      </c>
      <c r="X36" s="6">
        <f t="shared" si="7"/>
        <v>63680</v>
      </c>
      <c r="Y36" s="7"/>
      <c r="Z36" s="4">
        <v>1311000</v>
      </c>
      <c r="AA36" s="4">
        <v>1086532</v>
      </c>
      <c r="AB36" s="4">
        <f t="shared" si="8"/>
        <v>-224468</v>
      </c>
      <c r="AC36" s="7"/>
      <c r="AD36" s="8"/>
      <c r="AE36" s="4"/>
      <c r="AF36" s="4">
        <v>11632</v>
      </c>
      <c r="AG36" s="2"/>
      <c r="AH36" s="9">
        <f t="shared" si="1"/>
        <v>5608000</v>
      </c>
      <c r="AI36" s="10">
        <f t="shared" si="9"/>
        <v>4412059</v>
      </c>
      <c r="AJ36" s="9">
        <f>SUM(AI36-AH36)</f>
        <v>-1195941</v>
      </c>
      <c r="AK36" s="11">
        <f>SUM(AI36/AH36)</f>
        <v>0.7867437589158345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5338919</v>
      </c>
      <c r="E37" s="9">
        <f>SUM(E8:E36)</f>
        <v>-1614081</v>
      </c>
      <c r="F37" s="9">
        <f>SUM(F8:F36)</f>
        <v>0</v>
      </c>
      <c r="G37" s="9">
        <f>SUM(G8:G36)</f>
        <v>0</v>
      </c>
      <c r="H37" s="16">
        <f t="shared" si="2"/>
        <v>0.7678583345318567</v>
      </c>
      <c r="I37" s="9">
        <f>SUM(I8:I36)</f>
        <v>21379000</v>
      </c>
      <c r="J37" s="9">
        <f>SUM(J8:J36)</f>
        <v>14809029</v>
      </c>
      <c r="K37" s="9">
        <f t="shared" si="3"/>
        <v>-6569971</v>
      </c>
      <c r="L37" s="16">
        <f t="shared" si="4"/>
        <v>0.6926904438935404</v>
      </c>
      <c r="M37" s="9">
        <f aca="true" t="shared" si="13" ref="M37:R37">SUM(M8:M36)</f>
        <v>239000</v>
      </c>
      <c r="N37" s="10">
        <f t="shared" si="13"/>
        <v>141500</v>
      </c>
      <c r="O37" s="10">
        <f t="shared" si="13"/>
        <v>-93858</v>
      </c>
      <c r="P37" s="10">
        <f t="shared" si="13"/>
        <v>4.230053207112804</v>
      </c>
      <c r="Q37" s="9">
        <f t="shared" si="13"/>
        <v>10300000</v>
      </c>
      <c r="R37" s="9">
        <f t="shared" si="13"/>
        <v>2835869</v>
      </c>
      <c r="S37" s="9">
        <f t="shared" si="5"/>
        <v>-7464131</v>
      </c>
      <c r="T37" s="16">
        <f t="shared" si="6"/>
        <v>0.27532708737864076</v>
      </c>
      <c r="U37" s="16"/>
      <c r="V37" s="9">
        <f>SUM(V8:V36)</f>
        <v>1450000</v>
      </c>
      <c r="W37" s="9">
        <f>SUM(W8:W36)</f>
        <v>1549209</v>
      </c>
      <c r="X37" s="10">
        <f t="shared" si="7"/>
        <v>99209</v>
      </c>
      <c r="Y37" s="16">
        <f>SUM(W37/V37)</f>
        <v>1.06842</v>
      </c>
      <c r="Z37" s="9">
        <f>SUM(Z8:Z36)</f>
        <v>3614400</v>
      </c>
      <c r="AA37" s="9">
        <f>SUM(AA8:AA36)</f>
        <v>2995575</v>
      </c>
      <c r="AB37" s="9">
        <f t="shared" si="8"/>
        <v>-618825</v>
      </c>
      <c r="AC37" s="16"/>
      <c r="AD37" s="9">
        <f>SUM(AD8:AD36)</f>
        <v>267047</v>
      </c>
      <c r="AE37" s="9">
        <f>SUM(AE8:AE36)</f>
        <v>0</v>
      </c>
      <c r="AF37" s="9">
        <f>SUM(AF8:AF36)</f>
        <v>11910</v>
      </c>
      <c r="AG37" s="9">
        <f>SUM(AG8:AG36)</f>
        <v>2000</v>
      </c>
      <c r="AH37" s="9">
        <f>SUM(AH8:AH36)</f>
        <v>43935400</v>
      </c>
      <c r="AI37" s="10">
        <f t="shared" si="9"/>
        <v>27951058</v>
      </c>
      <c r="AJ37" s="9">
        <f t="shared" si="10"/>
        <v>-15984342</v>
      </c>
      <c r="AK37" s="11">
        <f t="shared" si="11"/>
        <v>0.6361853539514833</v>
      </c>
      <c r="AL37" s="3" t="s">
        <v>7</v>
      </c>
    </row>
    <row r="38" spans="3:5" ht="15">
      <c r="C38" s="1" t="s">
        <v>39</v>
      </c>
      <c r="E38" s="1" t="s">
        <v>41</v>
      </c>
    </row>
    <row r="40" spans="4:11" ht="15">
      <c r="D40" s="1" t="s">
        <v>40</v>
      </c>
      <c r="E40" s="1" t="s">
        <v>59</v>
      </c>
      <c r="K40" s="1" t="s">
        <v>60</v>
      </c>
    </row>
    <row r="42" spans="5:35" ht="15">
      <c r="E42" s="1" t="s">
        <v>61</v>
      </c>
      <c r="K42" s="1" t="s">
        <v>62</v>
      </c>
      <c r="AI42" s="1" t="s">
        <v>56</v>
      </c>
    </row>
  </sheetData>
  <sheetProtection/>
  <mergeCells count="17">
    <mergeCell ref="Q6:T6"/>
    <mergeCell ref="A6:A7"/>
    <mergeCell ref="AK6:AK7"/>
    <mergeCell ref="AG6:AG7"/>
    <mergeCell ref="AF6:AF7"/>
    <mergeCell ref="AE6:AE7"/>
    <mergeCell ref="AD6:AD7"/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2019-10-03T11:38:58Z</cp:lastPrinted>
  <dcterms:created xsi:type="dcterms:W3CDTF">2010-05-14T07:01:12Z</dcterms:created>
  <dcterms:modified xsi:type="dcterms:W3CDTF">2019-10-03T11:39:44Z</dcterms:modified>
  <cp:category/>
  <cp:version/>
  <cp:contentType/>
  <cp:contentStatus/>
</cp:coreProperties>
</file>