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<sst xmlns="http://schemas.openxmlformats.org/spreadsheetml/2006/main" count="139" uniqueCount="60">
  <si>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</si>
  <si>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</si>
  <si>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</si>
  <si>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</si>
  <si>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</si>
  <si>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</si>
  <si>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</si>
  <si>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</si>
  <si>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</si>
  <si>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</si>
  <si>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</si>
  <si>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</si>
  <si>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</si>
  <si>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</si>
  <si>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</si>
  <si>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</si>
  <si>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</si>
  <si>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</si>
  <si>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</si>
  <si>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</si>
  <si>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</si>
  <si>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</si>
  <si>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</si>
  <si>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</si>
  <si>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</si>
  <si>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</si>
  <si>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</si>
  <si>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</si>
  <si>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</si>
  <si>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</si>
  <si>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</si>
  <si>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</si>
  <si>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</si>
  <si>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</si>
  <si>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</si>
  <si>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</si>
  <si>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</si>
  <si>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</si>
  <si>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</si>
  <si>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</si>
  <si>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</si>
  <si>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</si>
  <si>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</si>
  <si>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</si>
  <si>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</si>
  <si>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</si>
  <si>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</si>
  <si>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</si>
  <si>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</si>
  <si>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</si>
  <si>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</si>
  <si>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</si>
  <si>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</si>
  <si>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</si>
  <si>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</si>
  <si>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</si>
  <si>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</si>
  <si>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</si>
  <si>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</si>
  <si>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 xml:space="preserve">                                                                                                           Исполнение бюджетов поселений по доходам на 01 апреля  2019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</si>
</sst>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U1" activePane="topRight" state="frozen"/>
      <selection pane="topLeft" activeCell="A1" sqref="A1"/>
      <selection pane="topRight" activeCell="A2" sqref="A2:AL5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375" style="1" customWidth="1"/>
    <col min="18" max="18" width="12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12.25390625" style="1" customWidth="1"/>
    <col min="27" max="27" width="9.25390625" style="1" customWidth="1"/>
    <col min="28" max="28" width="10.375" style="1" customWidth="1"/>
    <col min="29" max="29" width="9.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25390625" style="1" customWidth="1"/>
    <col min="38" max="38" width="22.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7367</v>
      </c>
      <c r="E8" s="6">
        <f aca="true" t="shared" si="0" ref="E8:E36">SUM(D8-C8)</f>
        <v>-20633</v>
      </c>
      <c r="F8" s="4"/>
      <c r="G8" s="2"/>
      <c r="H8" s="7">
        <f>SUM(D8/C8)</f>
        <v>0.2631071428571429</v>
      </c>
      <c r="I8" s="4">
        <v>503000</v>
      </c>
      <c r="J8" s="8">
        <v>138595</v>
      </c>
      <c r="K8" s="4">
        <f>SUM(J8-I8)</f>
        <v>-364405</v>
      </c>
      <c r="L8" s="7">
        <f>SUM(J8/I8)</f>
        <v>0.2755367793240557</v>
      </c>
      <c r="M8" s="4"/>
      <c r="N8" s="4"/>
      <c r="O8" s="4">
        <f>SUM(N8-M8)</f>
        <v>0</v>
      </c>
      <c r="P8" s="7"/>
      <c r="Q8" s="4">
        <v>431000</v>
      </c>
      <c r="R8" s="4">
        <v>20774</v>
      </c>
      <c r="S8" s="4">
        <f>SUM(R8-Q8)</f>
        <v>-410226</v>
      </c>
      <c r="T8" s="7">
        <f>SUM(R8/Q8)</f>
        <v>0.04819953596287703</v>
      </c>
      <c r="U8" s="16" t="s">
        <v>5</v>
      </c>
      <c r="V8" s="4"/>
      <c r="W8" s="6">
        <v>18000</v>
      </c>
      <c r="X8" s="6">
        <f>SUM(W8-V8)</f>
        <v>18000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184736</v>
      </c>
      <c r="AJ8" s="10">
        <f>SUM(AI8-AH8)</f>
        <v>-777264</v>
      </c>
      <c r="AK8" s="11">
        <f>SUM(AI8/AH8)</f>
        <v>0.19203326403326404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8110</v>
      </c>
      <c r="E9" s="6">
        <f t="shared" si="0"/>
        <v>-41890</v>
      </c>
      <c r="F9" s="4"/>
      <c r="G9" s="4"/>
      <c r="H9" s="7">
        <f aca="true" t="shared" si="2" ref="H9:H37">SUM(D9/C9)</f>
        <v>0.1622</v>
      </c>
      <c r="I9" s="4">
        <v>758000</v>
      </c>
      <c r="J9" s="12">
        <v>123525</v>
      </c>
      <c r="K9" s="4">
        <f aca="true" t="shared" si="3" ref="K9:K37">SUM(J9-I9)</f>
        <v>-634475</v>
      </c>
      <c r="L9" s="7">
        <f aca="true" t="shared" si="4" ref="L9:L37">SUM(J9/I9)</f>
        <v>0.1629617414248021</v>
      </c>
      <c r="M9" s="4"/>
      <c r="N9" s="4"/>
      <c r="O9" s="4"/>
      <c r="P9" s="7"/>
      <c r="Q9" s="4">
        <v>199000</v>
      </c>
      <c r="R9" s="4">
        <v>369</v>
      </c>
      <c r="S9" s="4">
        <f aca="true" t="shared" si="5" ref="S9:S37">SUM(R9-Q9)</f>
        <v>-198631</v>
      </c>
      <c r="T9" s="7">
        <f aca="true" t="shared" si="6" ref="T9:T37">SUM(R9/Q9)</f>
        <v>0.0018542713567839197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132004</v>
      </c>
      <c r="AJ9" s="9">
        <f aca="true" t="shared" si="10" ref="AJ9:AJ37">SUM(AI9-AH9)</f>
        <v>-874996</v>
      </c>
      <c r="AK9" s="11">
        <f aca="true" t="shared" si="11" ref="AK9:AK37">SUM(AI9/AH9)</f>
        <v>0.13108639523336643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18537</v>
      </c>
      <c r="E10" s="6">
        <f t="shared" si="0"/>
        <v>-61463</v>
      </c>
      <c r="F10" s="4"/>
      <c r="G10" s="4"/>
      <c r="H10" s="7">
        <f t="shared" si="2"/>
        <v>0.2317125</v>
      </c>
      <c r="I10" s="4">
        <v>506000</v>
      </c>
      <c r="J10" s="8">
        <v>138859</v>
      </c>
      <c r="K10" s="4">
        <f t="shared" si="3"/>
        <v>-367141</v>
      </c>
      <c r="L10" s="7">
        <f t="shared" si="4"/>
        <v>0.27442490118577073</v>
      </c>
      <c r="M10" s="4"/>
      <c r="N10" s="4"/>
      <c r="O10" s="4"/>
      <c r="P10" s="7"/>
      <c r="Q10" s="4">
        <v>477000</v>
      </c>
      <c r="R10" s="4">
        <v>73634</v>
      </c>
      <c r="S10" s="4">
        <f t="shared" si="5"/>
        <v>-403366</v>
      </c>
      <c r="T10" s="7">
        <f t="shared" si="6"/>
        <v>0.15436897274633124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231030</v>
      </c>
      <c r="AJ10" s="9">
        <f t="shared" si="10"/>
        <v>-831970</v>
      </c>
      <c r="AK10" s="11">
        <f t="shared" si="11"/>
        <v>0.21733772342427093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19739</v>
      </c>
      <c r="E11" s="6">
        <f t="shared" si="0"/>
        <v>-110261</v>
      </c>
      <c r="F11" s="4"/>
      <c r="G11" s="4"/>
      <c r="H11" s="7">
        <f t="shared" si="2"/>
        <v>0.15183846153846153</v>
      </c>
      <c r="I11" s="4">
        <v>903000</v>
      </c>
      <c r="J11" s="8">
        <v>435270</v>
      </c>
      <c r="K11" s="4">
        <f t="shared" si="3"/>
        <v>-467730</v>
      </c>
      <c r="L11" s="7">
        <f t="shared" si="4"/>
        <v>0.4820265780730897</v>
      </c>
      <c r="M11" s="4">
        <v>26000</v>
      </c>
      <c r="N11" s="4"/>
      <c r="O11" s="4"/>
      <c r="P11" s="7">
        <f>SUM(N11/M11)</f>
        <v>0</v>
      </c>
      <c r="Q11" s="4">
        <v>281000</v>
      </c>
      <c r="R11" s="4">
        <v>-922</v>
      </c>
      <c r="S11" s="4">
        <f t="shared" si="5"/>
        <v>-281922</v>
      </c>
      <c r="T11" s="7">
        <f t="shared" si="6"/>
        <v>-0.003281138790035587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454087</v>
      </c>
      <c r="AJ11" s="9">
        <f t="shared" si="10"/>
        <v>-885913</v>
      </c>
      <c r="AK11" s="11">
        <f t="shared" si="11"/>
        <v>0.3388708955223881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20998</v>
      </c>
      <c r="E12" s="6">
        <f t="shared" si="0"/>
        <v>-54002</v>
      </c>
      <c r="F12" s="4"/>
      <c r="G12" s="4"/>
      <c r="H12" s="7">
        <f t="shared" si="2"/>
        <v>0.27997333333333335</v>
      </c>
      <c r="I12" s="4">
        <v>731000</v>
      </c>
      <c r="J12" s="8">
        <v>235955</v>
      </c>
      <c r="K12" s="4">
        <f t="shared" si="3"/>
        <v>-495045</v>
      </c>
      <c r="L12" s="7">
        <f t="shared" si="4"/>
        <v>0.32278385772913815</v>
      </c>
      <c r="M12" s="4">
        <v>1000</v>
      </c>
      <c r="N12" s="4"/>
      <c r="O12" s="4"/>
      <c r="P12" s="7"/>
      <c r="Q12" s="4">
        <v>490000</v>
      </c>
      <c r="R12" s="4">
        <v>74007</v>
      </c>
      <c r="S12" s="4">
        <f t="shared" si="5"/>
        <v>-415993</v>
      </c>
      <c r="T12" s="7">
        <f t="shared" si="6"/>
        <v>0.15103469387755103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330960</v>
      </c>
      <c r="AJ12" s="9">
        <f t="shared" si="10"/>
        <v>-966040</v>
      </c>
      <c r="AK12" s="11">
        <f t="shared" si="11"/>
        <v>0.25517347725520434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135673</v>
      </c>
      <c r="E13" s="6">
        <f t="shared" si="0"/>
        <v>-464327</v>
      </c>
      <c r="F13" s="4"/>
      <c r="G13" s="4"/>
      <c r="H13" s="7">
        <f t="shared" si="2"/>
        <v>0.22612166666666667</v>
      </c>
      <c r="I13" s="4">
        <v>551000</v>
      </c>
      <c r="J13" s="8">
        <v>11184</v>
      </c>
      <c r="K13" s="4">
        <f t="shared" si="3"/>
        <v>-539816</v>
      </c>
      <c r="L13" s="7">
        <f t="shared" si="4"/>
        <v>0.020297640653357533</v>
      </c>
      <c r="M13" s="4"/>
      <c r="N13" s="1">
        <v>1800</v>
      </c>
      <c r="O13" s="4"/>
      <c r="P13" s="7"/>
      <c r="Q13" s="4">
        <v>423000</v>
      </c>
      <c r="R13" s="4">
        <v>12820</v>
      </c>
      <c r="S13" s="4">
        <f t="shared" si="5"/>
        <v>-410180</v>
      </c>
      <c r="T13" s="7">
        <f t="shared" si="6"/>
        <v>0.030307328605200946</v>
      </c>
      <c r="U13" s="16" t="s">
        <v>12</v>
      </c>
      <c r="V13" s="4">
        <v>1193000</v>
      </c>
      <c r="W13" s="4"/>
      <c r="X13" s="6">
        <f t="shared" si="7"/>
        <v>-1193000</v>
      </c>
      <c r="Y13" s="7">
        <f>SUM(W13/V13)</f>
        <v>0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161477</v>
      </c>
      <c r="AJ13" s="9">
        <f t="shared" si="10"/>
        <v>-2605523</v>
      </c>
      <c r="AK13" s="11">
        <f t="shared" si="11"/>
        <v>0.05835814962052765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23740</v>
      </c>
      <c r="E14" s="6">
        <f t="shared" si="0"/>
        <v>-31260</v>
      </c>
      <c r="F14" s="4"/>
      <c r="G14" s="4"/>
      <c r="H14" s="7">
        <f t="shared" si="2"/>
        <v>0.43163636363636365</v>
      </c>
      <c r="I14" s="4">
        <v>337000</v>
      </c>
      <c r="J14" s="8">
        <v>12959</v>
      </c>
      <c r="K14" s="4">
        <f t="shared" si="3"/>
        <v>-324041</v>
      </c>
      <c r="L14" s="7">
        <f t="shared" si="4"/>
        <v>0.0384540059347181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-1528</v>
      </c>
      <c r="S14" s="4">
        <f t="shared" si="5"/>
        <v>-233528</v>
      </c>
      <c r="T14" s="7">
        <f t="shared" si="6"/>
        <v>-0.006586206896551724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35171</v>
      </c>
      <c r="AJ14" s="9">
        <f t="shared" si="10"/>
        <v>-613829</v>
      </c>
      <c r="AK14" s="11">
        <f t="shared" si="11"/>
        <v>0.054192604006163325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23979</v>
      </c>
      <c r="E15" s="6">
        <f t="shared" si="0"/>
        <v>-69021</v>
      </c>
      <c r="F15" s="4"/>
      <c r="G15" s="4"/>
      <c r="H15" s="7">
        <f t="shared" si="2"/>
        <v>0.25783870967741934</v>
      </c>
      <c r="I15" s="4">
        <v>674000</v>
      </c>
      <c r="J15" s="8">
        <v>516931</v>
      </c>
      <c r="K15" s="4">
        <f t="shared" si="3"/>
        <v>-157069</v>
      </c>
      <c r="L15" s="7">
        <f t="shared" si="4"/>
        <v>0.766959940652819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6</v>
      </c>
      <c r="S15" s="4">
        <f t="shared" si="5"/>
        <v>-25994</v>
      </c>
      <c r="T15" s="7">
        <f t="shared" si="6"/>
        <v>0.00023076923076923076</v>
      </c>
      <c r="U15" s="16" t="s">
        <v>14</v>
      </c>
      <c r="V15" s="4">
        <v>77000</v>
      </c>
      <c r="W15" s="4">
        <v>16928</v>
      </c>
      <c r="X15" s="6">
        <f t="shared" si="7"/>
        <v>-60072</v>
      </c>
      <c r="Y15" s="7">
        <f>SUM(W15/V15)</f>
        <v>0.21984415584415584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557898</v>
      </c>
      <c r="AJ15" s="9">
        <f t="shared" si="10"/>
        <v>-321102</v>
      </c>
      <c r="AK15" s="11">
        <f t="shared" si="11"/>
        <v>0.6346962457337884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11628</v>
      </c>
      <c r="E16" s="6">
        <f t="shared" si="0"/>
        <v>-40372</v>
      </c>
      <c r="F16" s="4"/>
      <c r="G16" s="4"/>
      <c r="H16" s="7">
        <f t="shared" si="2"/>
        <v>0.2236153846153846</v>
      </c>
      <c r="I16" s="4">
        <v>797000</v>
      </c>
      <c r="J16" s="8">
        <v>93961</v>
      </c>
      <c r="K16" s="4">
        <f t="shared" si="3"/>
        <v>-703039</v>
      </c>
      <c r="L16" s="7">
        <f t="shared" si="4"/>
        <v>0.11789335006273526</v>
      </c>
      <c r="M16" s="4">
        <v>1000</v>
      </c>
      <c r="N16" s="4"/>
      <c r="O16" s="4"/>
      <c r="P16" s="7">
        <f>SUM(N16/M16)</f>
        <v>0</v>
      </c>
      <c r="Q16" s="4">
        <v>345000</v>
      </c>
      <c r="R16" s="4">
        <v>-1192</v>
      </c>
      <c r="S16" s="4">
        <f t="shared" si="5"/>
        <v>-346192</v>
      </c>
      <c r="T16" s="7">
        <f t="shared" si="6"/>
        <v>-0.003455072463768116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104397</v>
      </c>
      <c r="AJ16" s="9">
        <f t="shared" si="10"/>
        <v>-1090603</v>
      </c>
      <c r="AK16" s="11">
        <f t="shared" si="11"/>
        <v>0.08736150627615062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13346</v>
      </c>
      <c r="E17" s="6">
        <f t="shared" si="0"/>
        <v>-21654</v>
      </c>
      <c r="F17" s="4"/>
      <c r="G17" s="4"/>
      <c r="H17" s="7">
        <f t="shared" si="2"/>
        <v>0.3813142857142857</v>
      </c>
      <c r="I17" s="4">
        <v>398000</v>
      </c>
      <c r="J17" s="8">
        <v>45100</v>
      </c>
      <c r="K17" s="4">
        <f t="shared" si="3"/>
        <v>-352900</v>
      </c>
      <c r="L17" s="7">
        <f t="shared" si="4"/>
        <v>0.11331658291457286</v>
      </c>
      <c r="M17" s="4">
        <v>17000</v>
      </c>
      <c r="N17" s="4"/>
      <c r="O17" s="4"/>
      <c r="P17" s="7">
        <f>SUM(N17/M17)</f>
        <v>0</v>
      </c>
      <c r="Q17" s="4">
        <v>150000</v>
      </c>
      <c r="R17" s="4">
        <v>-790</v>
      </c>
      <c r="S17" s="4">
        <f t="shared" si="5"/>
        <v>-150790</v>
      </c>
      <c r="T17" s="7">
        <f t="shared" si="6"/>
        <v>-0.005266666666666667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57656</v>
      </c>
      <c r="AJ17" s="9">
        <f t="shared" si="10"/>
        <v>-542344</v>
      </c>
      <c r="AK17" s="11">
        <f t="shared" si="11"/>
        <v>0.09609333333333334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7073</v>
      </c>
      <c r="E18" s="6">
        <f t="shared" si="0"/>
        <v>-24927</v>
      </c>
      <c r="F18" s="4"/>
      <c r="G18" s="4"/>
      <c r="H18" s="7">
        <f t="shared" si="2"/>
        <v>0.22103125</v>
      </c>
      <c r="I18" s="4">
        <v>647000</v>
      </c>
      <c r="J18" s="8">
        <v>85263</v>
      </c>
      <c r="K18" s="4">
        <f t="shared" si="3"/>
        <v>-561737</v>
      </c>
      <c r="L18" s="7">
        <f t="shared" si="4"/>
        <v>0.1317820710973725</v>
      </c>
      <c r="M18" s="4"/>
      <c r="N18" s="4"/>
      <c r="O18" s="4"/>
      <c r="P18" s="7"/>
      <c r="Q18" s="4">
        <v>229000</v>
      </c>
      <c r="R18" s="4">
        <v>8593</v>
      </c>
      <c r="S18" s="4">
        <f t="shared" si="5"/>
        <v>-220407</v>
      </c>
      <c r="T18" s="7">
        <f t="shared" si="6"/>
        <v>0.037524017467248906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100929</v>
      </c>
      <c r="AJ18" s="9">
        <f t="shared" si="10"/>
        <v>-807071</v>
      </c>
      <c r="AK18" s="11">
        <f t="shared" si="11"/>
        <v>0.11115528634361234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7616</v>
      </c>
      <c r="E19" s="6">
        <f t="shared" si="0"/>
        <v>-28384</v>
      </c>
      <c r="F19" s="4"/>
      <c r="G19" s="4"/>
      <c r="H19" s="7">
        <f t="shared" si="2"/>
        <v>0.21155555555555555</v>
      </c>
      <c r="I19" s="4">
        <v>604000</v>
      </c>
      <c r="J19" s="8">
        <v>38389</v>
      </c>
      <c r="K19" s="4">
        <f t="shared" si="3"/>
        <v>-565611</v>
      </c>
      <c r="L19" s="7">
        <f t="shared" si="4"/>
        <v>0.06355794701986756</v>
      </c>
      <c r="M19" s="4"/>
      <c r="N19" s="4"/>
      <c r="O19" s="4"/>
      <c r="P19" s="7"/>
      <c r="Q19" s="4">
        <v>178000</v>
      </c>
      <c r="R19" s="4">
        <v>7921</v>
      </c>
      <c r="S19" s="4">
        <f t="shared" si="5"/>
        <v>-170079</v>
      </c>
      <c r="T19" s="7">
        <f t="shared" si="6"/>
        <v>0.0445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53926</v>
      </c>
      <c r="AJ19" s="9">
        <f t="shared" si="10"/>
        <v>-764074</v>
      </c>
      <c r="AK19" s="11">
        <f t="shared" si="11"/>
        <v>0.0659242053789731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6587</v>
      </c>
      <c r="E20" s="6">
        <f t="shared" si="0"/>
        <v>-13413</v>
      </c>
      <c r="F20" s="4"/>
      <c r="G20" s="4"/>
      <c r="H20" s="7">
        <f t="shared" si="2"/>
        <v>0.32935</v>
      </c>
      <c r="I20" s="4">
        <v>80000</v>
      </c>
      <c r="J20" s="8">
        <v>2793</v>
      </c>
      <c r="K20" s="4">
        <f t="shared" si="3"/>
        <v>-77207</v>
      </c>
      <c r="L20" s="7">
        <f t="shared" si="4"/>
        <v>0.0349125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5053</v>
      </c>
      <c r="S20" s="4">
        <f t="shared" si="5"/>
        <v>-31947</v>
      </c>
      <c r="T20" s="7">
        <f t="shared" si="6"/>
        <v>0.13656756756756758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14433</v>
      </c>
      <c r="AJ20" s="9">
        <f t="shared" si="10"/>
        <v>-130567</v>
      </c>
      <c r="AK20" s="11">
        <f t="shared" si="11"/>
        <v>0.09953793103448276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19652</v>
      </c>
      <c r="E21" s="6">
        <f t="shared" si="0"/>
        <v>-42348</v>
      </c>
      <c r="F21" s="4"/>
      <c r="G21" s="4"/>
      <c r="H21" s="7">
        <f t="shared" si="2"/>
        <v>0.3169677419354839</v>
      </c>
      <c r="I21" s="4">
        <v>210000</v>
      </c>
      <c r="J21" s="8">
        <v>28532</v>
      </c>
      <c r="K21" s="4">
        <f t="shared" si="3"/>
        <v>-181468</v>
      </c>
      <c r="L21" s="7">
        <f t="shared" si="4"/>
        <v>0.13586666666666666</v>
      </c>
      <c r="M21" s="4"/>
      <c r="N21" s="4"/>
      <c r="O21" s="4"/>
      <c r="P21" s="7"/>
      <c r="Q21" s="4">
        <v>40000</v>
      </c>
      <c r="R21" s="4">
        <v>7000</v>
      </c>
      <c r="S21" s="4">
        <f t="shared" si="5"/>
        <v>-33000</v>
      </c>
      <c r="T21" s="7">
        <f t="shared" si="6"/>
        <v>0.175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55184</v>
      </c>
      <c r="AJ21" s="9">
        <f t="shared" si="10"/>
        <v>-256816</v>
      </c>
      <c r="AK21" s="11">
        <f t="shared" si="11"/>
        <v>0.17687179487179489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4916</v>
      </c>
      <c r="E22" s="6">
        <f t="shared" si="0"/>
        <v>-18084</v>
      </c>
      <c r="F22" s="4"/>
      <c r="G22" s="4"/>
      <c r="H22" s="7">
        <f t="shared" si="2"/>
        <v>0.2137391304347826</v>
      </c>
      <c r="I22" s="4">
        <v>308000</v>
      </c>
      <c r="J22" s="8">
        <v>53508</v>
      </c>
      <c r="K22" s="4">
        <f t="shared" si="3"/>
        <v>-254492</v>
      </c>
      <c r="L22" s="7">
        <f t="shared" si="4"/>
        <v>0.17372727272727273</v>
      </c>
      <c r="M22" s="4"/>
      <c r="N22" s="4"/>
      <c r="O22" s="4"/>
      <c r="P22" s="7"/>
      <c r="Q22" s="4">
        <v>232000</v>
      </c>
      <c r="R22" s="4">
        <v>819</v>
      </c>
      <c r="S22" s="4">
        <f t="shared" si="5"/>
        <v>-231181</v>
      </c>
      <c r="T22" s="7">
        <f t="shared" si="6"/>
        <v>0.0035301724137931033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59243</v>
      </c>
      <c r="AJ22" s="9">
        <f t="shared" si="10"/>
        <v>-503757</v>
      </c>
      <c r="AK22" s="11">
        <f t="shared" si="11"/>
        <v>0.10522735346358793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4908</v>
      </c>
      <c r="E23" s="6">
        <f t="shared" si="0"/>
        <v>-22092</v>
      </c>
      <c r="F23" s="4"/>
      <c r="G23" s="4"/>
      <c r="H23" s="7">
        <f t="shared" si="2"/>
        <v>0.1817777777777778</v>
      </c>
      <c r="I23" s="4">
        <v>1488000</v>
      </c>
      <c r="J23" s="8">
        <v>120367</v>
      </c>
      <c r="K23" s="4">
        <f t="shared" si="3"/>
        <v>-1367633</v>
      </c>
      <c r="L23" s="7">
        <f t="shared" si="4"/>
        <v>0.08089180107526882</v>
      </c>
      <c r="M23" s="4">
        <v>3000</v>
      </c>
      <c r="N23" s="4">
        <v>195</v>
      </c>
      <c r="O23" s="4"/>
      <c r="P23" s="7"/>
      <c r="Q23" s="4">
        <v>204000</v>
      </c>
      <c r="R23" s="4">
        <v>-646</v>
      </c>
      <c r="S23" s="4">
        <f t="shared" si="5"/>
        <v>-204646</v>
      </c>
      <c r="T23" s="7">
        <f t="shared" si="6"/>
        <v>-0.0031666666666666666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>
        <v>20500</v>
      </c>
      <c r="AG23" s="2"/>
      <c r="AH23" s="9">
        <f t="shared" si="1"/>
        <v>1722000</v>
      </c>
      <c r="AI23" s="10">
        <f t="shared" si="9"/>
        <v>145324</v>
      </c>
      <c r="AJ23" s="9">
        <f t="shared" si="10"/>
        <v>-1576676</v>
      </c>
      <c r="AK23" s="11">
        <f t="shared" si="11"/>
        <v>0.08439256678281068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19456</v>
      </c>
      <c r="E24" s="6">
        <f t="shared" si="0"/>
        <v>-70544</v>
      </c>
      <c r="F24" s="4"/>
      <c r="G24" s="4"/>
      <c r="H24" s="7">
        <f t="shared" si="2"/>
        <v>0.21617777777777777</v>
      </c>
      <c r="I24" s="4">
        <v>556000</v>
      </c>
      <c r="J24" s="8">
        <v>78633</v>
      </c>
      <c r="K24" s="4">
        <f t="shared" si="3"/>
        <v>-477367</v>
      </c>
      <c r="L24" s="7">
        <f t="shared" si="4"/>
        <v>0.14142625899280575</v>
      </c>
      <c r="M24" s="4">
        <v>1000</v>
      </c>
      <c r="N24" s="4">
        <v>461</v>
      </c>
      <c r="O24" s="4"/>
      <c r="P24" s="7"/>
      <c r="Q24" s="4">
        <v>446000</v>
      </c>
      <c r="R24" s="4">
        <v>6410</v>
      </c>
      <c r="S24" s="4">
        <f t="shared" si="5"/>
        <v>-439590</v>
      </c>
      <c r="T24" s="7">
        <f t="shared" si="6"/>
        <v>0.01437219730941704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/>
      <c r="AG24" s="2"/>
      <c r="AH24" s="9">
        <f t="shared" si="1"/>
        <v>1093000</v>
      </c>
      <c r="AI24" s="10">
        <f t="shared" si="9"/>
        <v>104960</v>
      </c>
      <c r="AJ24" s="9">
        <f t="shared" si="10"/>
        <v>-988040</v>
      </c>
      <c r="AK24" s="11">
        <f t="shared" si="11"/>
        <v>0.09602927721866422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26728</v>
      </c>
      <c r="E25" s="6">
        <f t="shared" si="0"/>
        <v>-63272</v>
      </c>
      <c r="F25" s="4"/>
      <c r="G25" s="4"/>
      <c r="H25" s="7">
        <f t="shared" si="2"/>
        <v>0.2969777777777778</v>
      </c>
      <c r="I25" s="4">
        <v>371000</v>
      </c>
      <c r="J25" s="8">
        <v>7844</v>
      </c>
      <c r="K25" s="4">
        <f t="shared" si="3"/>
        <v>-363156</v>
      </c>
      <c r="L25" s="7">
        <f t="shared" si="4"/>
        <v>0.021142857142857144</v>
      </c>
      <c r="M25" s="4"/>
      <c r="N25" s="4">
        <v>-5922</v>
      </c>
      <c r="O25" s="4"/>
      <c r="P25" s="7"/>
      <c r="Q25" s="4">
        <v>256000</v>
      </c>
      <c r="R25" s="6">
        <v>1398</v>
      </c>
      <c r="S25" s="4">
        <f t="shared" si="5"/>
        <v>-254602</v>
      </c>
      <c r="T25" s="7">
        <f t="shared" si="6"/>
        <v>0.0054609375</v>
      </c>
      <c r="U25" s="16" t="s">
        <v>24</v>
      </c>
      <c r="V25" s="4"/>
      <c r="W25" s="4"/>
      <c r="X25" s="6">
        <f t="shared" si="7"/>
        <v>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30048</v>
      </c>
      <c r="AJ25" s="9">
        <f t="shared" si="10"/>
        <v>-686952</v>
      </c>
      <c r="AK25" s="11">
        <f t="shared" si="11"/>
        <v>0.04190794979079498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92752</v>
      </c>
      <c r="E26" s="6">
        <f t="shared" si="0"/>
        <v>-307248</v>
      </c>
      <c r="F26" s="4"/>
      <c r="G26" s="4"/>
      <c r="H26" s="7">
        <f t="shared" si="2"/>
        <v>0.23188</v>
      </c>
      <c r="I26" s="4">
        <v>2474000</v>
      </c>
      <c r="J26" s="8">
        <v>863748</v>
      </c>
      <c r="K26" s="4">
        <f t="shared" si="3"/>
        <v>-1610252</v>
      </c>
      <c r="L26" s="7">
        <f t="shared" si="4"/>
        <v>0.3491301535974131</v>
      </c>
      <c r="M26" s="4"/>
      <c r="N26" s="4"/>
      <c r="O26" s="4"/>
      <c r="P26" s="7"/>
      <c r="Q26" s="4">
        <v>505000</v>
      </c>
      <c r="R26" s="4">
        <v>790</v>
      </c>
      <c r="S26" s="4">
        <f t="shared" si="5"/>
        <v>-504210</v>
      </c>
      <c r="T26" s="7">
        <f t="shared" si="6"/>
        <v>0.0015643564356435644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957290</v>
      </c>
      <c r="AJ26" s="9">
        <f t="shared" si="10"/>
        <v>-2421710</v>
      </c>
      <c r="AK26" s="11">
        <f t="shared" si="11"/>
        <v>0.2833057117490382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42151</v>
      </c>
      <c r="E27" s="6">
        <f t="shared" si="0"/>
        <v>-137849</v>
      </c>
      <c r="F27" s="4"/>
      <c r="G27" s="4"/>
      <c r="H27" s="7">
        <f t="shared" si="2"/>
        <v>0.23417222222222223</v>
      </c>
      <c r="I27" s="4">
        <v>332000</v>
      </c>
      <c r="J27" s="8">
        <v>-126644</v>
      </c>
      <c r="K27" s="4">
        <f t="shared" si="3"/>
        <v>-458644</v>
      </c>
      <c r="L27" s="7">
        <f t="shared" si="4"/>
        <v>-0.3814578313253012</v>
      </c>
      <c r="M27" s="4"/>
      <c r="N27" s="4"/>
      <c r="O27" s="4">
        <f aca="true" t="shared" si="12" ref="O27:O36">SUM(N27-M27)</f>
        <v>0</v>
      </c>
      <c r="P27" s="7"/>
      <c r="Q27" s="4">
        <v>151000</v>
      </c>
      <c r="R27" s="6">
        <v>-1335</v>
      </c>
      <c r="S27" s="4">
        <f t="shared" si="5"/>
        <v>-152335</v>
      </c>
      <c r="T27" s="7">
        <f t="shared" si="6"/>
        <v>-0.008841059602649007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-85828</v>
      </c>
      <c r="AJ27" s="9">
        <f t="shared" si="10"/>
        <v>-748828</v>
      </c>
      <c r="AK27" s="11">
        <f t="shared" si="11"/>
        <v>-0.12945399698340876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16011</v>
      </c>
      <c r="E28" s="6">
        <f t="shared" si="0"/>
        <v>-53989</v>
      </c>
      <c r="F28" s="4"/>
      <c r="G28" s="4"/>
      <c r="H28" s="7">
        <f t="shared" si="2"/>
        <v>0.22872857142857142</v>
      </c>
      <c r="I28" s="4">
        <v>560000</v>
      </c>
      <c r="J28" s="8">
        <v>11163</v>
      </c>
      <c r="K28" s="4">
        <f t="shared" si="3"/>
        <v>-548837</v>
      </c>
      <c r="L28" s="7">
        <f t="shared" si="4"/>
        <v>0.01993392857142857</v>
      </c>
      <c r="M28" s="4">
        <v>76000</v>
      </c>
      <c r="N28" s="6"/>
      <c r="O28" s="4">
        <f t="shared" si="12"/>
        <v>-76000</v>
      </c>
      <c r="P28" s="7">
        <f>SUM(N28/M28)</f>
        <v>0</v>
      </c>
      <c r="Q28" s="4">
        <v>381000</v>
      </c>
      <c r="R28" s="4">
        <v>3422</v>
      </c>
      <c r="S28" s="4">
        <f t="shared" si="5"/>
        <v>-377578</v>
      </c>
      <c r="T28" s="7">
        <f t="shared" si="6"/>
        <v>0.008981627296587927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30596</v>
      </c>
      <c r="AJ28" s="9">
        <f t="shared" si="10"/>
        <v>-1056404</v>
      </c>
      <c r="AK28" s="11">
        <f t="shared" si="11"/>
        <v>0.02814719411223551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71280</v>
      </c>
      <c r="E29" s="6">
        <f t="shared" si="0"/>
        <v>-247720</v>
      </c>
      <c r="F29" s="4"/>
      <c r="G29" s="4"/>
      <c r="H29" s="7">
        <f t="shared" si="2"/>
        <v>0.22344827586206897</v>
      </c>
      <c r="I29" s="4">
        <v>1270000</v>
      </c>
      <c r="J29" s="8">
        <v>262479</v>
      </c>
      <c r="K29" s="4">
        <f t="shared" si="3"/>
        <v>-1007521</v>
      </c>
      <c r="L29" s="7">
        <f t="shared" si="4"/>
        <v>0.2066763779527559</v>
      </c>
      <c r="M29" s="4"/>
      <c r="N29" s="4"/>
      <c r="O29" s="4">
        <f t="shared" si="12"/>
        <v>0</v>
      </c>
      <c r="P29" s="7"/>
      <c r="Q29" s="4">
        <v>959000</v>
      </c>
      <c r="R29" s="4">
        <v>-25136</v>
      </c>
      <c r="S29" s="4">
        <f t="shared" si="5"/>
        <v>-984136</v>
      </c>
      <c r="T29" s="7">
        <f t="shared" si="6"/>
        <v>-0.026210636079249217</v>
      </c>
      <c r="U29" s="16" t="s">
        <v>28</v>
      </c>
      <c r="V29" s="4">
        <v>130000</v>
      </c>
      <c r="W29" s="4"/>
      <c r="X29" s="6">
        <f t="shared" si="7"/>
        <v>-130000</v>
      </c>
      <c r="Y29" s="7">
        <f>SUM(W29/V29)</f>
        <v>0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308623</v>
      </c>
      <c r="AJ29" s="9">
        <f t="shared" si="10"/>
        <v>-2369377</v>
      </c>
      <c r="AK29" s="11">
        <f t="shared" si="11"/>
        <v>0.11524383868558626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36092</v>
      </c>
      <c r="E30" s="6">
        <f t="shared" si="0"/>
        <v>-110908</v>
      </c>
      <c r="F30" s="4"/>
      <c r="G30" s="4"/>
      <c r="H30" s="7">
        <f t="shared" si="2"/>
        <v>0.24552380952380953</v>
      </c>
      <c r="I30" s="4">
        <v>714000</v>
      </c>
      <c r="J30" s="8">
        <v>46308</v>
      </c>
      <c r="K30" s="4">
        <f t="shared" si="3"/>
        <v>-667692</v>
      </c>
      <c r="L30" s="7">
        <f t="shared" si="4"/>
        <v>0.06485714285714286</v>
      </c>
      <c r="M30" s="4"/>
      <c r="N30" s="4"/>
      <c r="O30" s="4">
        <f t="shared" si="12"/>
        <v>0</v>
      </c>
      <c r="P30" s="7"/>
      <c r="Q30" s="4">
        <v>600000</v>
      </c>
      <c r="R30" s="6">
        <v>25573</v>
      </c>
      <c r="S30" s="4">
        <f t="shared" si="5"/>
        <v>-574427</v>
      </c>
      <c r="T30" s="7">
        <f t="shared" si="6"/>
        <v>0.04262166666666667</v>
      </c>
      <c r="U30" s="16" t="s">
        <v>29</v>
      </c>
      <c r="V30" s="4">
        <v>50000</v>
      </c>
      <c r="W30" s="6">
        <v>24000</v>
      </c>
      <c r="X30" s="6">
        <f t="shared" si="7"/>
        <v>-26000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1511000</v>
      </c>
      <c r="AI30" s="10">
        <f t="shared" si="9"/>
        <v>131973</v>
      </c>
      <c r="AJ30" s="9">
        <f t="shared" si="10"/>
        <v>-1379027</v>
      </c>
      <c r="AK30" s="11">
        <f t="shared" si="11"/>
        <v>0.0873414956982131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21593</v>
      </c>
      <c r="E31" s="6">
        <f t="shared" si="0"/>
        <v>-68407</v>
      </c>
      <c r="F31" s="4"/>
      <c r="G31" s="4"/>
      <c r="H31" s="7">
        <f t="shared" si="2"/>
        <v>0.23992222222222223</v>
      </c>
      <c r="I31" s="4">
        <v>415000</v>
      </c>
      <c r="J31" s="8">
        <v>22864</v>
      </c>
      <c r="K31" s="4">
        <f t="shared" si="3"/>
        <v>-392136</v>
      </c>
      <c r="L31" s="7">
        <f t="shared" si="4"/>
        <v>0.05509397590361446</v>
      </c>
      <c r="M31" s="4"/>
      <c r="N31" s="4"/>
      <c r="O31" s="4">
        <f t="shared" si="12"/>
        <v>0</v>
      </c>
      <c r="P31" s="7"/>
      <c r="Q31" s="4">
        <v>314000</v>
      </c>
      <c r="R31" s="4">
        <v>59736</v>
      </c>
      <c r="S31" s="4">
        <f t="shared" si="5"/>
        <v>-254264</v>
      </c>
      <c r="T31" s="7">
        <f t="shared" si="6"/>
        <v>0.19024203821656052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104193</v>
      </c>
      <c r="AJ31" s="9">
        <f t="shared" si="10"/>
        <v>-714807</v>
      </c>
      <c r="AK31" s="11">
        <f t="shared" si="11"/>
        <v>0.12721978021978023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4895</v>
      </c>
      <c r="E32" s="6">
        <f t="shared" si="0"/>
        <v>-16105</v>
      </c>
      <c r="F32" s="4"/>
      <c r="G32" s="4"/>
      <c r="H32" s="7">
        <f t="shared" si="2"/>
        <v>0.2330952380952381</v>
      </c>
      <c r="I32" s="4">
        <v>486000</v>
      </c>
      <c r="J32" s="8">
        <v>29026</v>
      </c>
      <c r="K32" s="4">
        <f t="shared" si="3"/>
        <v>-456974</v>
      </c>
      <c r="L32" s="7">
        <f t="shared" si="4"/>
        <v>0.05972427983539095</v>
      </c>
      <c r="M32" s="4">
        <v>12000</v>
      </c>
      <c r="N32" s="4"/>
      <c r="O32" s="4">
        <f t="shared" si="12"/>
        <v>-12000</v>
      </c>
      <c r="P32" s="7">
        <f>SUM(N32/M32)</f>
        <v>0</v>
      </c>
      <c r="Q32" s="4">
        <v>181000</v>
      </c>
      <c r="R32" s="4">
        <v>-822</v>
      </c>
      <c r="S32" s="4">
        <f t="shared" si="5"/>
        <v>-181822</v>
      </c>
      <c r="T32" s="7">
        <f t="shared" si="6"/>
        <v>-0.004541436464088398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33099</v>
      </c>
      <c r="AJ32" s="9">
        <f t="shared" si="10"/>
        <v>-666901</v>
      </c>
      <c r="AK32" s="11">
        <f t="shared" si="11"/>
        <v>0.047284285714285716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6920</v>
      </c>
      <c r="E33" s="6">
        <f t="shared" si="0"/>
        <v>-25080</v>
      </c>
      <c r="F33" s="4"/>
      <c r="G33" s="4"/>
      <c r="H33" s="7">
        <f t="shared" si="2"/>
        <v>0.21625</v>
      </c>
      <c r="I33" s="4">
        <v>339000</v>
      </c>
      <c r="J33" s="8">
        <v>38585</v>
      </c>
      <c r="K33" s="4">
        <f t="shared" si="3"/>
        <v>-300415</v>
      </c>
      <c r="L33" s="7">
        <f t="shared" si="4"/>
        <v>0.11382005899705015</v>
      </c>
      <c r="M33" s="4">
        <v>3000</v>
      </c>
      <c r="N33" s="4">
        <v>1260</v>
      </c>
      <c r="O33" s="4">
        <f t="shared" si="12"/>
        <v>-1740</v>
      </c>
      <c r="P33" s="7"/>
      <c r="Q33" s="4">
        <v>267000</v>
      </c>
      <c r="R33" s="4"/>
      <c r="S33" s="4">
        <f t="shared" si="5"/>
        <v>-267000</v>
      </c>
      <c r="T33" s="7">
        <f t="shared" si="6"/>
        <v>0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>
        <v>1000</v>
      </c>
      <c r="AF33" s="4"/>
      <c r="AG33" s="2"/>
      <c r="AH33" s="9">
        <f t="shared" si="1"/>
        <v>641000</v>
      </c>
      <c r="AI33" s="10">
        <f t="shared" si="9"/>
        <v>47765</v>
      </c>
      <c r="AJ33" s="9">
        <f t="shared" si="10"/>
        <v>-593235</v>
      </c>
      <c r="AK33" s="11">
        <f t="shared" si="11"/>
        <v>0.07451638065522621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6870</v>
      </c>
      <c r="E34" s="6">
        <f t="shared" si="0"/>
        <v>-42130</v>
      </c>
      <c r="F34" s="4"/>
      <c r="G34" s="4"/>
      <c r="H34" s="7">
        <f t="shared" si="2"/>
        <v>0.14020408163265305</v>
      </c>
      <c r="I34" s="4">
        <v>185000</v>
      </c>
      <c r="J34" s="8">
        <v>336</v>
      </c>
      <c r="K34" s="4">
        <f t="shared" si="3"/>
        <v>-184664</v>
      </c>
      <c r="L34" s="7">
        <f t="shared" si="4"/>
        <v>0.0018162162162162162</v>
      </c>
      <c r="M34" s="4">
        <v>54000</v>
      </c>
      <c r="N34" s="6">
        <v>6660</v>
      </c>
      <c r="O34" s="4">
        <f t="shared" si="12"/>
        <v>-47340</v>
      </c>
      <c r="P34" s="7">
        <f>SUM(N34/M34)</f>
        <v>0.12333333333333334</v>
      </c>
      <c r="Q34" s="4">
        <v>211000</v>
      </c>
      <c r="R34" s="4"/>
      <c r="S34" s="4">
        <f t="shared" si="5"/>
        <v>-211000</v>
      </c>
      <c r="T34" s="7">
        <f t="shared" si="6"/>
        <v>0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13866</v>
      </c>
      <c r="AJ34" s="9">
        <f t="shared" si="10"/>
        <v>-485134</v>
      </c>
      <c r="AK34" s="11">
        <f t="shared" si="11"/>
        <v>0.0277875751503006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411706</v>
      </c>
      <c r="E35" s="6">
        <f t="shared" si="0"/>
        <v>-1461294</v>
      </c>
      <c r="F35" s="4"/>
      <c r="G35" s="4"/>
      <c r="H35" s="7">
        <f t="shared" si="2"/>
        <v>0.21981099839829152</v>
      </c>
      <c r="I35" s="4">
        <v>3044000</v>
      </c>
      <c r="J35" s="8">
        <v>879047</v>
      </c>
      <c r="K35" s="4">
        <f t="shared" si="3"/>
        <v>-2164953</v>
      </c>
      <c r="L35" s="7">
        <f t="shared" si="4"/>
        <v>0.2887802233902759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26157</v>
      </c>
      <c r="S35" s="4">
        <f t="shared" si="5"/>
        <v>-1113843</v>
      </c>
      <c r="T35" s="7">
        <f t="shared" si="6"/>
        <v>0.022944736842105264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621940</v>
      </c>
      <c r="AB35" s="4">
        <f t="shared" si="8"/>
        <v>-1681460</v>
      </c>
      <c r="AC35" s="7"/>
      <c r="AD35" s="8">
        <v>160229</v>
      </c>
      <c r="AE35" s="4"/>
      <c r="AF35" s="4"/>
      <c r="AG35" s="2"/>
      <c r="AH35" s="9">
        <f t="shared" si="1"/>
        <v>8363400</v>
      </c>
      <c r="AI35" s="10">
        <f t="shared" si="9"/>
        <v>2099079</v>
      </c>
      <c r="AJ35" s="9">
        <f t="shared" si="10"/>
        <v>-6264321</v>
      </c>
      <c r="AK35" s="11">
        <f t="shared" si="11"/>
        <v>0.2509839299806299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440727</v>
      </c>
      <c r="E36" s="6">
        <f t="shared" si="0"/>
        <v>-1753273</v>
      </c>
      <c r="F36" s="4"/>
      <c r="G36" s="4"/>
      <c r="H36" s="7">
        <f t="shared" si="2"/>
        <v>0.20087830446672744</v>
      </c>
      <c r="I36" s="4">
        <v>1138000</v>
      </c>
      <c r="J36" s="8">
        <v>234351</v>
      </c>
      <c r="K36" s="4">
        <f t="shared" si="3"/>
        <v>-903649</v>
      </c>
      <c r="L36" s="7">
        <f t="shared" si="4"/>
        <v>0.2059323374340949</v>
      </c>
      <c r="M36" s="4"/>
      <c r="N36" s="4">
        <v>5880</v>
      </c>
      <c r="O36" s="4">
        <f t="shared" si="12"/>
        <v>5880</v>
      </c>
      <c r="P36" s="7"/>
      <c r="Q36" s="4">
        <v>915000</v>
      </c>
      <c r="R36" s="4">
        <v>16207</v>
      </c>
      <c r="S36" s="4">
        <f t="shared" si="5"/>
        <v>-898793</v>
      </c>
      <c r="T36" s="7">
        <f t="shared" si="6"/>
        <v>0.01771256830601093</v>
      </c>
      <c r="U36" s="16" t="s">
        <v>35</v>
      </c>
      <c r="V36" s="4">
        <v>50000</v>
      </c>
      <c r="W36" s="4"/>
      <c r="X36" s="6">
        <f t="shared" si="7"/>
        <v>-50000</v>
      </c>
      <c r="Y36" s="7"/>
      <c r="Z36" s="4">
        <v>1311000</v>
      </c>
      <c r="AA36" s="4">
        <v>353977</v>
      </c>
      <c r="AB36" s="4">
        <f t="shared" si="8"/>
        <v>-957023</v>
      </c>
      <c r="AC36" s="7"/>
      <c r="AD36" s="8"/>
      <c r="AE36" s="4"/>
      <c r="AF36" s="4"/>
      <c r="AG36" s="2"/>
      <c r="AH36" s="9">
        <f t="shared" si="1"/>
        <v>5608000</v>
      </c>
      <c r="AI36" s="10">
        <f t="shared" si="9"/>
        <v>1051142</v>
      </c>
      <c r="AJ36" s="9">
        <f>SUM(AI36-AH36)</f>
        <v>-4556858</v>
      </c>
      <c r="AK36" s="11">
        <f>SUM(AI36/AH36)</f>
        <v>0.18743616262482168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1531050</v>
      </c>
      <c r="E37" s="9">
        <f>SUM(E8:E36)</f>
        <v>-5421950</v>
      </c>
      <c r="F37" s="9">
        <f>SUM(F8:F36)</f>
        <v>0</v>
      </c>
      <c r="G37" s="9">
        <f>SUM(G8:G36)</f>
        <v>0</v>
      </c>
      <c r="H37" s="16">
        <f t="shared" si="2"/>
        <v>0.2201999137063138</v>
      </c>
      <c r="I37" s="9">
        <f>SUM(I8:I36)</f>
        <v>21379000</v>
      </c>
      <c r="J37" s="9">
        <f>SUM(J8:J36)</f>
        <v>4428931</v>
      </c>
      <c r="K37" s="9">
        <f t="shared" si="3"/>
        <v>-16950069</v>
      </c>
      <c r="L37" s="16">
        <f t="shared" si="4"/>
        <v>0.2071626830066888</v>
      </c>
      <c r="M37" s="9">
        <f aca="true" t="shared" si="13" ref="M37:R37">SUM(M8:M36)</f>
        <v>239000</v>
      </c>
      <c r="N37" s="10">
        <f t="shared" si="13"/>
        <v>10388</v>
      </c>
      <c r="O37" s="10">
        <f t="shared" si="13"/>
        <v>-134200</v>
      </c>
      <c r="P37" s="10">
        <f t="shared" si="13"/>
        <v>0.12933333333333333</v>
      </c>
      <c r="Q37" s="9">
        <f t="shared" si="13"/>
        <v>10300000</v>
      </c>
      <c r="R37" s="9">
        <f t="shared" si="13"/>
        <v>318318</v>
      </c>
      <c r="S37" s="9">
        <f t="shared" si="5"/>
        <v>-9981682</v>
      </c>
      <c r="T37" s="16">
        <f t="shared" si="6"/>
        <v>0.030904660194174757</v>
      </c>
      <c r="U37" s="16"/>
      <c r="V37" s="9">
        <f>SUM(V8:V36)</f>
        <v>1500000</v>
      </c>
      <c r="W37" s="9">
        <f>SUM(W8:W36)</f>
        <v>58928</v>
      </c>
      <c r="X37" s="10">
        <f t="shared" si="7"/>
        <v>-1441072</v>
      </c>
      <c r="Y37" s="16">
        <f>SUM(W37/V37)</f>
        <v>0.03928533333333333</v>
      </c>
      <c r="Z37" s="9">
        <f>SUM(Z8:Z36)</f>
        <v>3614400</v>
      </c>
      <c r="AA37" s="9">
        <f>SUM(AA8:AA36)</f>
        <v>975917</v>
      </c>
      <c r="AB37" s="9">
        <f t="shared" si="8"/>
        <v>-2638483</v>
      </c>
      <c r="AC37" s="16"/>
      <c r="AD37" s="9">
        <f>SUM(AD8:AD36)</f>
        <v>160229</v>
      </c>
      <c r="AE37" s="9">
        <f>SUM(AE8:AE36)</f>
        <v>1000</v>
      </c>
      <c r="AF37" s="9">
        <f>SUM(AF8:AF36)</f>
        <v>20500</v>
      </c>
      <c r="AG37" s="9">
        <f>SUM(AG8:AG36)</f>
        <v>0</v>
      </c>
      <c r="AH37" s="9">
        <f>SUM(AH8:AH36)</f>
        <v>43985400</v>
      </c>
      <c r="AI37" s="10">
        <f t="shared" si="9"/>
        <v>7505261</v>
      </c>
      <c r="AJ37" s="9">
        <f t="shared" si="10"/>
        <v>-36480139</v>
      </c>
      <c r="AK37" s="11">
        <f t="shared" si="11"/>
        <v>0.17063073201562337</v>
      </c>
      <c r="AL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2019-04-04T08:21:48Z</cp:lastPrinted>
  <dcterms:created xsi:type="dcterms:W3CDTF">2010-05-14T07:01:12Z</dcterms:created>
  <dcterms:modified xsi:type="dcterms:W3CDTF">2019-05-21T05:36:16Z</dcterms:modified>
  <cp:category/>
  <cp:version/>
  <cp:contentType/>
  <cp:contentStatus/>
</cp:coreProperties>
</file>