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<sst xmlns="http://schemas.openxmlformats.org/spreadsheetml/2006/main" count="138" uniqueCount="59">
  <si>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</si>
  <si>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</si>
  <si>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</si>
  <si>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</si>
  <si>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</si>
  <si>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</si>
  <si>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</si>
  <si>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</si>
  <si>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</si>
  <si>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</si>
  <si>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</si>
  <si>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</si>
  <si>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</si>
  <si>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</si>
  <si>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</si>
  <si>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</si>
  <si>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</si>
  <si>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</si>
  <si>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</si>
  <si>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</si>
  <si>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</si>
  <si>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</si>
  <si>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</si>
  <si>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</si>
  <si>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</si>
  <si>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</si>
  <si>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</si>
  <si>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</si>
  <si>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</si>
  <si>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</si>
  <si>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</si>
  <si>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</si>
  <si>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</si>
  <si>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</si>
  <si>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</si>
  <si>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</si>
  <si>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</si>
  <si>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</si>
  <si>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</si>
  <si>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</si>
  <si>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</si>
  <si>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</si>
  <si>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</si>
  <si>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</si>
  <si>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</si>
  <si>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</si>
  <si>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</si>
  <si>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</si>
  <si>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</si>
  <si>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</si>
  <si>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</si>
  <si>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</si>
  <si>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</si>
  <si>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</si>
  <si>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</si>
  <si>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>продажа земли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</si>
  <si>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</si>
  <si>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</si>
  <si>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Исполнение бюджетов поселений по доходам на 01 декабря 2017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</si>
</sst>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zoomScalePageLayoutView="0" workbookViewId="0" topLeftCell="A1">
      <pane xSplit="2" topLeftCell="P1" activePane="topRight" state="frozen"/>
      <selection pane="topLeft" activeCell="A1" sqref="A1"/>
      <selection pane="topRight" activeCell="A2" sqref="A2:AK5"/>
    </sheetView>
  </sheetViews>
  <sheetFormatPr defaultColWidth="8.875" defaultRowHeight="12.75"/>
  <cols>
    <col min="1" max="1" width="5.125" style="1" customWidth="1"/>
    <col min="2" max="2" width="20.75390625" style="1" customWidth="1"/>
    <col min="3" max="3" width="11.375" style="1" customWidth="1"/>
    <col min="4" max="4" width="13.875" style="1" customWidth="1"/>
    <col min="5" max="5" width="14.00390625" style="1" customWidth="1"/>
    <col min="6" max="6" width="0.12890625" style="1" hidden="1" customWidth="1"/>
    <col min="7" max="7" width="8.875" style="1" hidden="1" customWidth="1"/>
    <col min="8" max="9" width="13.75390625" style="1" customWidth="1"/>
    <col min="10" max="10" width="16.375" style="1" customWidth="1"/>
    <col min="11" max="11" width="12.875" style="1" customWidth="1"/>
    <col min="12" max="12" width="10.75390625" style="1" customWidth="1"/>
    <col min="13" max="13" width="10.625" style="1" customWidth="1"/>
    <col min="14" max="14" width="12.00390625" style="1" customWidth="1"/>
    <col min="15" max="15" width="12.125" style="1" customWidth="1"/>
    <col min="16" max="16" width="11.125" style="1" customWidth="1"/>
    <col min="17" max="17" width="23.375" style="1" customWidth="1"/>
    <col min="18" max="18" width="12.375" style="1" customWidth="1"/>
    <col min="19" max="19" width="21.25390625" style="1" customWidth="1"/>
    <col min="20" max="20" width="16.375" style="1" customWidth="1"/>
    <col min="21" max="21" width="21.625" style="1" customWidth="1"/>
    <col min="22" max="23" width="14.25390625" style="1" customWidth="1"/>
    <col min="24" max="24" width="18.00390625" style="1" customWidth="1"/>
    <col min="25" max="25" width="9.875" style="1" customWidth="1"/>
    <col min="26" max="26" width="7.875" style="1" customWidth="1"/>
    <col min="27" max="27" width="9.25390625" style="1" customWidth="1"/>
    <col min="28" max="28" width="10.375" style="1" customWidth="1"/>
    <col min="29" max="29" width="9.625" style="1" customWidth="1"/>
    <col min="30" max="30" width="11.00390625" style="1" customWidth="1"/>
    <col min="31" max="31" width="10.125" style="1" customWidth="1"/>
    <col min="32" max="32" width="11.625" style="1" customWidth="1"/>
    <col min="33" max="33" width="14.125" style="1" customWidth="1"/>
    <col min="34" max="34" width="20.125" style="1" customWidth="1"/>
    <col min="35" max="35" width="19.125" style="1" customWidth="1"/>
    <col min="36" max="36" width="12.25390625" style="1" customWidth="1"/>
    <col min="37" max="37" width="22.625" style="1" customWidth="1"/>
    <col min="38" max="16384" width="8.875" style="1" customWidth="1"/>
  </cols>
  <sheetData>
    <row r="1" ht="32.25" customHeight="1">
      <c r="A1" s="1" t="b">
        <f>A2=S7</f>
        <v>0</v>
      </c>
    </row>
    <row r="2" spans="1:37" ht="15.75" customHeight="1">
      <c r="A2" s="22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8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25.5" customHeight="1">
      <c r="A6" s="20"/>
      <c r="B6" s="25" t="s">
        <v>0</v>
      </c>
      <c r="C6" s="19" t="s">
        <v>1</v>
      </c>
      <c r="D6" s="19"/>
      <c r="E6" s="19"/>
      <c r="F6" s="19"/>
      <c r="G6" s="19"/>
      <c r="H6" s="19"/>
      <c r="I6" s="19" t="s">
        <v>56</v>
      </c>
      <c r="J6" s="19"/>
      <c r="K6" s="19"/>
      <c r="L6" s="19"/>
      <c r="M6" s="19" t="s">
        <v>36</v>
      </c>
      <c r="N6" s="19"/>
      <c r="O6" s="19"/>
      <c r="P6" s="19"/>
      <c r="Q6" s="19" t="s">
        <v>8</v>
      </c>
      <c r="R6" s="19"/>
      <c r="S6" s="19"/>
      <c r="T6" s="19"/>
      <c r="U6" s="19" t="s">
        <v>49</v>
      </c>
      <c r="V6" s="19" t="s">
        <v>48</v>
      </c>
      <c r="W6" s="19"/>
      <c r="X6" s="19"/>
      <c r="Y6" s="19"/>
      <c r="Z6" s="19" t="s">
        <v>55</v>
      </c>
      <c r="AA6" s="19"/>
      <c r="AB6" s="19"/>
      <c r="AC6" s="19"/>
      <c r="AD6" s="19" t="s">
        <v>54</v>
      </c>
      <c r="AE6" s="19" t="s">
        <v>53</v>
      </c>
      <c r="AF6" s="19" t="s">
        <v>52</v>
      </c>
      <c r="AG6" s="19" t="s">
        <v>50</v>
      </c>
      <c r="AH6" s="19"/>
      <c r="AI6" s="19"/>
      <c r="AJ6" s="19" t="s">
        <v>51</v>
      </c>
      <c r="AK6" s="26" t="s">
        <v>47</v>
      </c>
    </row>
    <row r="7" spans="1:37" ht="42.75" customHeight="1">
      <c r="A7" s="21"/>
      <c r="B7" s="25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19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19"/>
      <c r="AE7" s="19"/>
      <c r="AF7" s="19"/>
      <c r="AG7" s="18" t="s">
        <v>2</v>
      </c>
      <c r="AH7" s="18" t="s">
        <v>38</v>
      </c>
      <c r="AI7" s="18" t="s">
        <v>4</v>
      </c>
      <c r="AJ7" s="19"/>
      <c r="AK7" s="26"/>
    </row>
    <row r="8" spans="1:37" ht="24" customHeight="1">
      <c r="A8" s="2">
        <v>1</v>
      </c>
      <c r="B8" s="3" t="s">
        <v>5</v>
      </c>
      <c r="C8" s="4">
        <v>26000</v>
      </c>
      <c r="D8" s="5">
        <v>21657</v>
      </c>
      <c r="E8" s="6">
        <f aca="true" t="shared" si="0" ref="E8:E36">SUM(D8-C8)</f>
        <v>-4343</v>
      </c>
      <c r="F8" s="4"/>
      <c r="G8" s="2"/>
      <c r="H8" s="7">
        <f>SUM(D8/C8)</f>
        <v>0.8329615384615384</v>
      </c>
      <c r="I8" s="4">
        <v>260000</v>
      </c>
      <c r="J8" s="8">
        <v>317886</v>
      </c>
      <c r="K8" s="4">
        <f>SUM(J8-I8)</f>
        <v>57886</v>
      </c>
      <c r="L8" s="7">
        <f>SUM(J8/I8)</f>
        <v>1.2226384615384616</v>
      </c>
      <c r="M8" s="4"/>
      <c r="N8" s="4"/>
      <c r="O8" s="4">
        <f>SUM(N8-M8)</f>
        <v>0</v>
      </c>
      <c r="P8" s="7"/>
      <c r="Q8" s="4">
        <v>542000</v>
      </c>
      <c r="R8" s="4">
        <v>201828</v>
      </c>
      <c r="S8" s="4">
        <f>SUM(R8-Q8)</f>
        <v>-340172</v>
      </c>
      <c r="T8" s="7">
        <f>SUM(R8/Q8)</f>
        <v>0.37237638376383764</v>
      </c>
      <c r="U8" s="16" t="s">
        <v>5</v>
      </c>
      <c r="V8" s="4"/>
      <c r="W8" s="6"/>
      <c r="X8" s="6">
        <f>SUM(W8-V8)</f>
        <v>0</v>
      </c>
      <c r="Y8" s="7"/>
      <c r="Z8" s="4"/>
      <c r="AA8" s="4"/>
      <c r="AB8" s="4">
        <f>SUM(AA8-Z8)</f>
        <v>0</v>
      </c>
      <c r="AC8" s="7"/>
      <c r="AD8" s="4"/>
      <c r="AE8" s="4">
        <v>-17378</v>
      </c>
      <c r="AF8" s="2"/>
      <c r="AG8" s="9">
        <f aca="true" t="shared" si="1" ref="AG8:AG36">SUM(C8+F8+I8+M8+Q8+V8+Z8)</f>
        <v>828000</v>
      </c>
      <c r="AH8" s="10">
        <f aca="true" t="shared" si="2" ref="AH8:AH37">SUM(D8+G8+J8+N8+R8+W8+AD8+AF8+AE8+AA8)</f>
        <v>523993</v>
      </c>
      <c r="AI8" s="10">
        <f>SUM(AH8-AG8)</f>
        <v>-304007</v>
      </c>
      <c r="AJ8" s="11">
        <f>SUM(AH8/AG8)</f>
        <v>0.6328417874396135</v>
      </c>
      <c r="AK8" s="3" t="s">
        <v>5</v>
      </c>
    </row>
    <row r="9" spans="1:37" ht="24" customHeight="1">
      <c r="A9" s="2">
        <v>2</v>
      </c>
      <c r="B9" s="3" t="s">
        <v>6</v>
      </c>
      <c r="C9" s="8">
        <v>50000</v>
      </c>
      <c r="D9" s="6">
        <v>36650</v>
      </c>
      <c r="E9" s="6">
        <f t="shared" si="0"/>
        <v>-13350</v>
      </c>
      <c r="F9" s="4"/>
      <c r="G9" s="4"/>
      <c r="H9" s="7">
        <f aca="true" t="shared" si="3" ref="H9:H37">SUM(D9/C9)</f>
        <v>0.733</v>
      </c>
      <c r="I9" s="4">
        <v>503000</v>
      </c>
      <c r="J9" s="12">
        <v>621410</v>
      </c>
      <c r="K9" s="4">
        <f aca="true" t="shared" si="4" ref="K9:K37">SUM(J9-I9)</f>
        <v>118410</v>
      </c>
      <c r="L9" s="7">
        <f aca="true" t="shared" si="5" ref="L9:L37">SUM(J9/I9)</f>
        <v>1.2354075546719683</v>
      </c>
      <c r="M9" s="4"/>
      <c r="N9" s="4">
        <v>5232</v>
      </c>
      <c r="O9" s="4">
        <f aca="true" t="shared" si="6" ref="O9:O36">SUM(N9-M9)</f>
        <v>5232</v>
      </c>
      <c r="P9" s="7"/>
      <c r="Q9" s="4">
        <v>239000</v>
      </c>
      <c r="R9" s="4">
        <v>133111</v>
      </c>
      <c r="S9" s="4">
        <f aca="true" t="shared" si="7" ref="S9:S37">SUM(R9-Q9)</f>
        <v>-105889</v>
      </c>
      <c r="T9" s="7">
        <f aca="true" t="shared" si="8" ref="T9:T37">SUM(R9/Q9)</f>
        <v>0.5569497907949791</v>
      </c>
      <c r="U9" s="16" t="s">
        <v>6</v>
      </c>
      <c r="V9" s="4"/>
      <c r="W9" s="4"/>
      <c r="X9" s="6">
        <f aca="true" t="shared" si="9" ref="X9:X37">SUM(W9-V9)</f>
        <v>0</v>
      </c>
      <c r="Y9" s="7"/>
      <c r="Z9" s="4"/>
      <c r="AA9" s="13"/>
      <c r="AB9" s="4">
        <f aca="true" t="shared" si="10" ref="AB9:AB37">SUM(AA9-Z9)</f>
        <v>0</v>
      </c>
      <c r="AC9" s="7"/>
      <c r="AD9" s="4"/>
      <c r="AE9" s="4"/>
      <c r="AF9" s="2"/>
      <c r="AG9" s="9">
        <f t="shared" si="1"/>
        <v>792000</v>
      </c>
      <c r="AH9" s="10">
        <f t="shared" si="2"/>
        <v>796403</v>
      </c>
      <c r="AI9" s="9">
        <f aca="true" t="shared" si="11" ref="AI9:AI37">SUM(AH9-AG9)</f>
        <v>4403</v>
      </c>
      <c r="AJ9" s="11">
        <f aca="true" t="shared" si="12" ref="AJ9:AJ37">SUM(AH9/AG9)</f>
        <v>1.0055593434343435</v>
      </c>
      <c r="AK9" s="3" t="s">
        <v>6</v>
      </c>
    </row>
    <row r="10" spans="1:37" ht="24" customHeight="1">
      <c r="A10" s="2">
        <v>3</v>
      </c>
      <c r="B10" s="3" t="s">
        <v>9</v>
      </c>
      <c r="C10" s="14">
        <v>55000</v>
      </c>
      <c r="D10" s="5">
        <v>66165</v>
      </c>
      <c r="E10" s="6">
        <f t="shared" si="0"/>
        <v>11165</v>
      </c>
      <c r="F10" s="4"/>
      <c r="G10" s="4"/>
      <c r="H10" s="7">
        <f t="shared" si="3"/>
        <v>1.203</v>
      </c>
      <c r="I10" s="4">
        <v>330000</v>
      </c>
      <c r="J10" s="8">
        <v>326500</v>
      </c>
      <c r="K10" s="4">
        <f t="shared" si="4"/>
        <v>-3500</v>
      </c>
      <c r="L10" s="7">
        <f t="shared" si="5"/>
        <v>0.9893939393939394</v>
      </c>
      <c r="M10" s="4"/>
      <c r="N10" s="4"/>
      <c r="O10" s="4">
        <f t="shared" si="6"/>
        <v>0</v>
      </c>
      <c r="P10" s="7"/>
      <c r="Q10" s="4">
        <v>597000</v>
      </c>
      <c r="R10" s="4">
        <v>597627</v>
      </c>
      <c r="S10" s="4">
        <f t="shared" si="7"/>
        <v>627</v>
      </c>
      <c r="T10" s="7">
        <f t="shared" si="8"/>
        <v>1.0010502512562813</v>
      </c>
      <c r="U10" s="16" t="s">
        <v>9</v>
      </c>
      <c r="V10" s="4"/>
      <c r="W10" s="4"/>
      <c r="X10" s="6">
        <f t="shared" si="9"/>
        <v>0</v>
      </c>
      <c r="Y10" s="7"/>
      <c r="Z10" s="4"/>
      <c r="AA10" s="4"/>
      <c r="AB10" s="4">
        <f t="shared" si="10"/>
        <v>0</v>
      </c>
      <c r="AC10" s="7"/>
      <c r="AD10" s="4"/>
      <c r="AE10" s="4"/>
      <c r="AF10" s="2"/>
      <c r="AG10" s="9">
        <f t="shared" si="1"/>
        <v>982000</v>
      </c>
      <c r="AH10" s="10">
        <f t="shared" si="2"/>
        <v>990292</v>
      </c>
      <c r="AI10" s="9">
        <f t="shared" si="11"/>
        <v>8292</v>
      </c>
      <c r="AJ10" s="11">
        <f t="shared" si="12"/>
        <v>1.0084439918533605</v>
      </c>
      <c r="AK10" s="3" t="s">
        <v>9</v>
      </c>
    </row>
    <row r="11" spans="1:37" ht="24" customHeight="1">
      <c r="A11" s="2">
        <v>4</v>
      </c>
      <c r="B11" s="3" t="s">
        <v>10</v>
      </c>
      <c r="C11" s="4">
        <v>120000</v>
      </c>
      <c r="D11" s="6">
        <v>75138</v>
      </c>
      <c r="E11" s="6">
        <f t="shared" si="0"/>
        <v>-44862</v>
      </c>
      <c r="F11" s="4"/>
      <c r="G11" s="4"/>
      <c r="H11" s="7">
        <f t="shared" si="3"/>
        <v>0.62615</v>
      </c>
      <c r="I11" s="4">
        <v>700000</v>
      </c>
      <c r="J11" s="8">
        <v>645662</v>
      </c>
      <c r="K11" s="4">
        <f t="shared" si="4"/>
        <v>-54338</v>
      </c>
      <c r="L11" s="7">
        <f t="shared" si="5"/>
        <v>0.9223742857142857</v>
      </c>
      <c r="M11" s="4">
        <v>45000</v>
      </c>
      <c r="N11" s="4">
        <v>11040</v>
      </c>
      <c r="O11" s="4">
        <f t="shared" si="6"/>
        <v>-33960</v>
      </c>
      <c r="P11" s="7">
        <f aca="true" t="shared" si="13" ref="P11:P35">SUM(N11/M11)</f>
        <v>0.24533333333333332</v>
      </c>
      <c r="Q11" s="4">
        <v>385000</v>
      </c>
      <c r="R11" s="4">
        <v>90707</v>
      </c>
      <c r="S11" s="4">
        <f t="shared" si="7"/>
        <v>-294293</v>
      </c>
      <c r="T11" s="7">
        <f t="shared" si="8"/>
        <v>0.2356025974025974</v>
      </c>
      <c r="U11" s="16" t="s">
        <v>10</v>
      </c>
      <c r="V11" s="4"/>
      <c r="W11" s="4"/>
      <c r="X11" s="6">
        <f t="shared" si="9"/>
        <v>0</v>
      </c>
      <c r="Y11" s="7"/>
      <c r="Z11" s="4"/>
      <c r="AA11" s="4"/>
      <c r="AB11" s="4">
        <f t="shared" si="10"/>
        <v>0</v>
      </c>
      <c r="AC11" s="7"/>
      <c r="AD11" s="4"/>
      <c r="AE11" s="4"/>
      <c r="AF11" s="2"/>
      <c r="AG11" s="9">
        <f t="shared" si="1"/>
        <v>1250000</v>
      </c>
      <c r="AH11" s="10">
        <f t="shared" si="2"/>
        <v>822547</v>
      </c>
      <c r="AI11" s="9">
        <f t="shared" si="11"/>
        <v>-427453</v>
      </c>
      <c r="AJ11" s="11">
        <f t="shared" si="12"/>
        <v>0.6580376</v>
      </c>
      <c r="AK11" s="3" t="s">
        <v>10</v>
      </c>
    </row>
    <row r="12" spans="1:37" ht="24" customHeight="1">
      <c r="A12" s="2">
        <v>5</v>
      </c>
      <c r="B12" s="3" t="s">
        <v>11</v>
      </c>
      <c r="C12" s="4">
        <v>73000</v>
      </c>
      <c r="D12" s="6">
        <v>60007</v>
      </c>
      <c r="E12" s="6">
        <f t="shared" si="0"/>
        <v>-12993</v>
      </c>
      <c r="F12" s="4"/>
      <c r="G12" s="4"/>
      <c r="H12" s="7">
        <f t="shared" si="3"/>
        <v>0.822013698630137</v>
      </c>
      <c r="I12" s="4">
        <v>650000</v>
      </c>
      <c r="J12" s="8">
        <v>1174044</v>
      </c>
      <c r="K12" s="4">
        <f t="shared" si="4"/>
        <v>524044</v>
      </c>
      <c r="L12" s="7">
        <f t="shared" si="5"/>
        <v>1.8062215384615385</v>
      </c>
      <c r="M12" s="4"/>
      <c r="N12" s="4">
        <v>17531</v>
      </c>
      <c r="O12" s="4">
        <f t="shared" si="6"/>
        <v>17531</v>
      </c>
      <c r="P12" s="7"/>
      <c r="Q12" s="4">
        <v>700000</v>
      </c>
      <c r="R12" s="4">
        <v>364929</v>
      </c>
      <c r="S12" s="4">
        <f t="shared" si="7"/>
        <v>-335071</v>
      </c>
      <c r="T12" s="7">
        <f t="shared" si="8"/>
        <v>0.5213271428571429</v>
      </c>
      <c r="U12" s="16" t="s">
        <v>11</v>
      </c>
      <c r="V12" s="4"/>
      <c r="W12" s="4"/>
      <c r="X12" s="6">
        <f t="shared" si="9"/>
        <v>0</v>
      </c>
      <c r="Y12" s="7"/>
      <c r="Z12" s="4"/>
      <c r="AA12" s="4"/>
      <c r="AB12" s="4">
        <f t="shared" si="10"/>
        <v>0</v>
      </c>
      <c r="AC12" s="7"/>
      <c r="AD12" s="4"/>
      <c r="AE12" s="4"/>
      <c r="AF12" s="2"/>
      <c r="AG12" s="9">
        <f t="shared" si="1"/>
        <v>1423000</v>
      </c>
      <c r="AH12" s="10">
        <f t="shared" si="2"/>
        <v>1616511</v>
      </c>
      <c r="AI12" s="9">
        <f t="shared" si="11"/>
        <v>193511</v>
      </c>
      <c r="AJ12" s="11">
        <f t="shared" si="12"/>
        <v>1.1359880534082922</v>
      </c>
      <c r="AK12" s="3" t="s">
        <v>11</v>
      </c>
    </row>
    <row r="13" spans="1:37" ht="24" customHeight="1">
      <c r="A13" s="2">
        <v>6</v>
      </c>
      <c r="B13" s="3" t="s">
        <v>12</v>
      </c>
      <c r="C13" s="4">
        <v>527000</v>
      </c>
      <c r="D13" s="5">
        <v>493912</v>
      </c>
      <c r="E13" s="6">
        <f t="shared" si="0"/>
        <v>-33088</v>
      </c>
      <c r="F13" s="4"/>
      <c r="G13" s="4"/>
      <c r="H13" s="7">
        <f t="shared" si="3"/>
        <v>0.9372144212523719</v>
      </c>
      <c r="I13" s="4">
        <v>539000</v>
      </c>
      <c r="J13" s="8">
        <v>220447</v>
      </c>
      <c r="K13" s="4">
        <f t="shared" si="4"/>
        <v>-318553</v>
      </c>
      <c r="L13" s="7">
        <f t="shared" si="5"/>
        <v>0.40899257884972173</v>
      </c>
      <c r="M13" s="4"/>
      <c r="O13" s="4">
        <f t="shared" si="6"/>
        <v>0</v>
      </c>
      <c r="P13" s="7"/>
      <c r="Q13" s="4">
        <v>685000</v>
      </c>
      <c r="R13" s="4">
        <v>284059</v>
      </c>
      <c r="S13" s="4">
        <f t="shared" si="7"/>
        <v>-400941</v>
      </c>
      <c r="T13" s="7">
        <f t="shared" si="8"/>
        <v>0.4146846715328467</v>
      </c>
      <c r="U13" s="16" t="s">
        <v>12</v>
      </c>
      <c r="V13" s="4">
        <v>1193000</v>
      </c>
      <c r="W13" s="4">
        <v>1002242</v>
      </c>
      <c r="X13" s="6">
        <f t="shared" si="9"/>
        <v>-190758</v>
      </c>
      <c r="Y13" s="7">
        <f>SUM(W13/V13)</f>
        <v>0.8401022632020118</v>
      </c>
      <c r="Z13" s="4"/>
      <c r="AA13" s="4"/>
      <c r="AB13" s="4">
        <f t="shared" si="10"/>
        <v>0</v>
      </c>
      <c r="AC13" s="7"/>
      <c r="AD13" s="4"/>
      <c r="AE13" s="4"/>
      <c r="AF13" s="4"/>
      <c r="AG13" s="9">
        <f t="shared" si="1"/>
        <v>2944000</v>
      </c>
      <c r="AH13" s="10">
        <f t="shared" si="2"/>
        <v>2000660</v>
      </c>
      <c r="AI13" s="9">
        <f t="shared" si="11"/>
        <v>-943340</v>
      </c>
      <c r="AJ13" s="11">
        <f t="shared" si="12"/>
        <v>0.6795720108695652</v>
      </c>
      <c r="AK13" s="3" t="s">
        <v>12</v>
      </c>
    </row>
    <row r="14" spans="1:37" ht="24" customHeight="1">
      <c r="A14" s="2">
        <v>7</v>
      </c>
      <c r="B14" s="3" t="s">
        <v>13</v>
      </c>
      <c r="C14" s="4">
        <v>32000</v>
      </c>
      <c r="D14" s="6">
        <v>33826</v>
      </c>
      <c r="E14" s="6">
        <f t="shared" si="0"/>
        <v>1826</v>
      </c>
      <c r="F14" s="4"/>
      <c r="G14" s="4"/>
      <c r="H14" s="7">
        <f t="shared" si="3"/>
        <v>1.0570625</v>
      </c>
      <c r="I14" s="4">
        <v>291000</v>
      </c>
      <c r="J14" s="8">
        <v>233888</v>
      </c>
      <c r="K14" s="4">
        <f t="shared" si="4"/>
        <v>-57112</v>
      </c>
      <c r="L14" s="7">
        <f t="shared" si="5"/>
        <v>0.8037388316151203</v>
      </c>
      <c r="M14" s="4">
        <v>36000</v>
      </c>
      <c r="N14" s="4">
        <v>10500</v>
      </c>
      <c r="O14" s="4">
        <f t="shared" si="6"/>
        <v>-25500</v>
      </c>
      <c r="P14" s="7">
        <f t="shared" si="13"/>
        <v>0.2916666666666667</v>
      </c>
      <c r="Q14" s="4">
        <v>350000</v>
      </c>
      <c r="R14" s="4">
        <v>298500</v>
      </c>
      <c r="S14" s="4">
        <f t="shared" si="7"/>
        <v>-51500</v>
      </c>
      <c r="T14" s="7">
        <f t="shared" si="8"/>
        <v>0.8528571428571429</v>
      </c>
      <c r="U14" s="16" t="s">
        <v>13</v>
      </c>
      <c r="V14" s="4"/>
      <c r="W14" s="4"/>
      <c r="X14" s="6">
        <f t="shared" si="9"/>
        <v>0</v>
      </c>
      <c r="Y14" s="7"/>
      <c r="Z14" s="4"/>
      <c r="AA14" s="4"/>
      <c r="AB14" s="4">
        <f t="shared" si="10"/>
        <v>0</v>
      </c>
      <c r="AC14" s="7"/>
      <c r="AD14" s="4"/>
      <c r="AE14" s="4"/>
      <c r="AF14" s="2"/>
      <c r="AG14" s="9">
        <f t="shared" si="1"/>
        <v>709000</v>
      </c>
      <c r="AH14" s="10">
        <f t="shared" si="2"/>
        <v>576714</v>
      </c>
      <c r="AI14" s="9">
        <f t="shared" si="11"/>
        <v>-132286</v>
      </c>
      <c r="AJ14" s="11">
        <f t="shared" si="12"/>
        <v>0.8134188998589563</v>
      </c>
      <c r="AK14" s="3" t="s">
        <v>13</v>
      </c>
    </row>
    <row r="15" spans="1:37" ht="24" customHeight="1">
      <c r="A15" s="2">
        <v>8</v>
      </c>
      <c r="B15" s="3" t="s">
        <v>14</v>
      </c>
      <c r="C15" s="4">
        <v>63000</v>
      </c>
      <c r="D15" s="6">
        <v>66271</v>
      </c>
      <c r="E15" s="6">
        <f t="shared" si="0"/>
        <v>3271</v>
      </c>
      <c r="F15" s="4"/>
      <c r="G15" s="4"/>
      <c r="H15" s="7">
        <f t="shared" si="3"/>
        <v>1.051920634920635</v>
      </c>
      <c r="I15" s="4">
        <v>500000</v>
      </c>
      <c r="J15" s="8">
        <v>417271</v>
      </c>
      <c r="K15" s="4">
        <f t="shared" si="4"/>
        <v>-82729</v>
      </c>
      <c r="L15" s="7">
        <f t="shared" si="5"/>
        <v>0.834542</v>
      </c>
      <c r="M15" s="4">
        <v>4000</v>
      </c>
      <c r="N15" s="4">
        <v>10432</v>
      </c>
      <c r="O15" s="4">
        <f t="shared" si="6"/>
        <v>6432</v>
      </c>
      <c r="P15" s="7">
        <f t="shared" si="13"/>
        <v>2.608</v>
      </c>
      <c r="Q15" s="4">
        <v>30000</v>
      </c>
      <c r="R15" s="4">
        <v>10199</v>
      </c>
      <c r="S15" s="4">
        <f t="shared" si="7"/>
        <v>-19801</v>
      </c>
      <c r="T15" s="7">
        <f t="shared" si="8"/>
        <v>0.33996666666666664</v>
      </c>
      <c r="U15" s="16" t="s">
        <v>14</v>
      </c>
      <c r="V15" s="4">
        <v>100000</v>
      </c>
      <c r="W15" s="4">
        <v>177219</v>
      </c>
      <c r="X15" s="6">
        <f t="shared" si="9"/>
        <v>77219</v>
      </c>
      <c r="Y15" s="7">
        <f>SUM(W15/V15)</f>
        <v>1.77219</v>
      </c>
      <c r="Z15" s="4"/>
      <c r="AA15" s="4"/>
      <c r="AB15" s="4">
        <f t="shared" si="10"/>
        <v>0</v>
      </c>
      <c r="AC15" s="7"/>
      <c r="AD15" s="4"/>
      <c r="AE15" s="4"/>
      <c r="AF15" s="2"/>
      <c r="AG15" s="9">
        <f t="shared" si="1"/>
        <v>697000</v>
      </c>
      <c r="AH15" s="10">
        <f t="shared" si="2"/>
        <v>681392</v>
      </c>
      <c r="AI15" s="9">
        <f t="shared" si="11"/>
        <v>-15608</v>
      </c>
      <c r="AJ15" s="11">
        <f t="shared" si="12"/>
        <v>0.9776068866571018</v>
      </c>
      <c r="AK15" s="3" t="s">
        <v>14</v>
      </c>
    </row>
    <row r="16" spans="1:37" ht="24" customHeight="1">
      <c r="A16" s="2">
        <v>9</v>
      </c>
      <c r="B16" s="3" t="s">
        <v>15</v>
      </c>
      <c r="C16" s="4">
        <v>41000</v>
      </c>
      <c r="D16" s="5">
        <v>43192</v>
      </c>
      <c r="E16" s="6">
        <f t="shared" si="0"/>
        <v>2192</v>
      </c>
      <c r="F16" s="4"/>
      <c r="G16" s="4"/>
      <c r="H16" s="7">
        <f t="shared" si="3"/>
        <v>1.0534634146341464</v>
      </c>
      <c r="I16" s="4">
        <v>600000</v>
      </c>
      <c r="J16" s="8">
        <v>491268</v>
      </c>
      <c r="K16" s="4">
        <f t="shared" si="4"/>
        <v>-108732</v>
      </c>
      <c r="L16" s="7">
        <f t="shared" si="5"/>
        <v>0.81878</v>
      </c>
      <c r="M16" s="4">
        <v>4000</v>
      </c>
      <c r="N16" s="4"/>
      <c r="O16" s="4">
        <f t="shared" si="6"/>
        <v>-4000</v>
      </c>
      <c r="P16" s="7">
        <f t="shared" si="13"/>
        <v>0</v>
      </c>
      <c r="Q16" s="4">
        <v>545000</v>
      </c>
      <c r="R16" s="4">
        <v>389500</v>
      </c>
      <c r="S16" s="4">
        <f t="shared" si="7"/>
        <v>-155500</v>
      </c>
      <c r="T16" s="7">
        <f t="shared" si="8"/>
        <v>0.7146788990825688</v>
      </c>
      <c r="U16" s="16" t="s">
        <v>15</v>
      </c>
      <c r="V16" s="4"/>
      <c r="W16" s="4"/>
      <c r="X16" s="6">
        <f t="shared" si="9"/>
        <v>0</v>
      </c>
      <c r="Y16" s="7"/>
      <c r="Z16" s="4"/>
      <c r="AA16" s="4"/>
      <c r="AB16" s="4">
        <f t="shared" si="10"/>
        <v>0</v>
      </c>
      <c r="AC16" s="7"/>
      <c r="AD16" s="4"/>
      <c r="AE16" s="4"/>
      <c r="AF16" s="2"/>
      <c r="AG16" s="9">
        <f t="shared" si="1"/>
        <v>1190000</v>
      </c>
      <c r="AH16" s="10">
        <f t="shared" si="2"/>
        <v>923960</v>
      </c>
      <c r="AI16" s="9">
        <f t="shared" si="11"/>
        <v>-266040</v>
      </c>
      <c r="AJ16" s="11">
        <f t="shared" si="12"/>
        <v>0.7764369747899159</v>
      </c>
      <c r="AK16" s="3" t="s">
        <v>15</v>
      </c>
    </row>
    <row r="17" spans="1:37" ht="24" customHeight="1">
      <c r="A17" s="2">
        <v>10</v>
      </c>
      <c r="B17" s="3" t="s">
        <v>16</v>
      </c>
      <c r="C17" s="4">
        <v>75000</v>
      </c>
      <c r="D17" s="5">
        <v>75289</v>
      </c>
      <c r="E17" s="6">
        <f t="shared" si="0"/>
        <v>289</v>
      </c>
      <c r="F17" s="4"/>
      <c r="G17" s="4"/>
      <c r="H17" s="7">
        <f t="shared" si="3"/>
        <v>1.0038533333333333</v>
      </c>
      <c r="I17" s="4">
        <v>229000</v>
      </c>
      <c r="J17" s="8">
        <v>305816</v>
      </c>
      <c r="K17" s="4">
        <f t="shared" si="4"/>
        <v>76816</v>
      </c>
      <c r="L17" s="7">
        <f t="shared" si="5"/>
        <v>1.3354410480349346</v>
      </c>
      <c r="M17" s="4">
        <v>10000</v>
      </c>
      <c r="N17" s="4"/>
      <c r="O17" s="4">
        <f t="shared" si="6"/>
        <v>-10000</v>
      </c>
      <c r="P17" s="7">
        <f t="shared" si="13"/>
        <v>0</v>
      </c>
      <c r="Q17" s="4">
        <v>178000</v>
      </c>
      <c r="R17" s="4">
        <v>169895</v>
      </c>
      <c r="S17" s="4">
        <f t="shared" si="7"/>
        <v>-8105</v>
      </c>
      <c r="T17" s="7">
        <f t="shared" si="8"/>
        <v>0.9544662921348315</v>
      </c>
      <c r="U17" s="16" t="s">
        <v>16</v>
      </c>
      <c r="V17" s="4"/>
      <c r="W17" s="4"/>
      <c r="X17" s="6">
        <f t="shared" si="9"/>
        <v>0</v>
      </c>
      <c r="Y17" s="7"/>
      <c r="Z17" s="4"/>
      <c r="AA17" s="4"/>
      <c r="AB17" s="4">
        <f t="shared" si="10"/>
        <v>0</v>
      </c>
      <c r="AC17" s="7"/>
      <c r="AD17" s="4"/>
      <c r="AE17" s="4"/>
      <c r="AF17" s="2"/>
      <c r="AG17" s="9">
        <f t="shared" si="1"/>
        <v>492000</v>
      </c>
      <c r="AH17" s="10">
        <f t="shared" si="2"/>
        <v>551000</v>
      </c>
      <c r="AI17" s="9">
        <f t="shared" si="11"/>
        <v>59000</v>
      </c>
      <c r="AJ17" s="11">
        <f t="shared" si="12"/>
        <v>1.1199186991869918</v>
      </c>
      <c r="AK17" s="3" t="s">
        <v>16</v>
      </c>
    </row>
    <row r="18" spans="1:37" ht="24" customHeight="1">
      <c r="A18" s="2">
        <v>11</v>
      </c>
      <c r="B18" s="3" t="s">
        <v>17</v>
      </c>
      <c r="C18" s="4">
        <v>24000</v>
      </c>
      <c r="D18" s="5">
        <v>24716</v>
      </c>
      <c r="E18" s="6">
        <f t="shared" si="0"/>
        <v>716</v>
      </c>
      <c r="F18" s="4"/>
      <c r="G18" s="4"/>
      <c r="H18" s="7">
        <f t="shared" si="3"/>
        <v>1.0298333333333334</v>
      </c>
      <c r="I18" s="4">
        <v>490000</v>
      </c>
      <c r="J18" s="8">
        <v>411506</v>
      </c>
      <c r="K18" s="4">
        <f t="shared" si="4"/>
        <v>-78494</v>
      </c>
      <c r="L18" s="7">
        <f t="shared" si="5"/>
        <v>0.8398081632653062</v>
      </c>
      <c r="M18" s="4"/>
      <c r="N18" s="4"/>
      <c r="O18" s="4">
        <f t="shared" si="6"/>
        <v>0</v>
      </c>
      <c r="P18" s="7"/>
      <c r="Q18" s="4">
        <v>372000</v>
      </c>
      <c r="R18" s="4">
        <v>286550</v>
      </c>
      <c r="S18" s="4">
        <f t="shared" si="7"/>
        <v>-85450</v>
      </c>
      <c r="T18" s="7">
        <f t="shared" si="8"/>
        <v>0.7702956989247312</v>
      </c>
      <c r="U18" s="16" t="s">
        <v>17</v>
      </c>
      <c r="V18" s="4"/>
      <c r="W18" s="4"/>
      <c r="X18" s="6">
        <f t="shared" si="9"/>
        <v>0</v>
      </c>
      <c r="Y18" s="7"/>
      <c r="Z18" s="4"/>
      <c r="AA18" s="4"/>
      <c r="AB18" s="4">
        <f t="shared" si="10"/>
        <v>0</v>
      </c>
      <c r="AC18" s="7"/>
      <c r="AD18" s="4"/>
      <c r="AE18" s="4"/>
      <c r="AF18" s="2"/>
      <c r="AG18" s="9">
        <f t="shared" si="1"/>
        <v>886000</v>
      </c>
      <c r="AH18" s="10">
        <f t="shared" si="2"/>
        <v>722772</v>
      </c>
      <c r="AI18" s="9">
        <f t="shared" si="11"/>
        <v>-163228</v>
      </c>
      <c r="AJ18" s="11">
        <f t="shared" si="12"/>
        <v>0.8157697516930023</v>
      </c>
      <c r="AK18" s="3" t="s">
        <v>17</v>
      </c>
    </row>
    <row r="19" spans="1:37" ht="24" customHeight="1">
      <c r="A19" s="2">
        <v>12</v>
      </c>
      <c r="B19" s="3" t="s">
        <v>18</v>
      </c>
      <c r="C19" s="4">
        <v>35000</v>
      </c>
      <c r="D19" s="5">
        <v>27300</v>
      </c>
      <c r="E19" s="6">
        <f t="shared" si="0"/>
        <v>-7700</v>
      </c>
      <c r="F19" s="4"/>
      <c r="G19" s="4"/>
      <c r="H19" s="7">
        <f t="shared" si="3"/>
        <v>0.78</v>
      </c>
      <c r="I19" s="4">
        <v>415000</v>
      </c>
      <c r="J19" s="8">
        <v>357879</v>
      </c>
      <c r="K19" s="4">
        <f t="shared" si="4"/>
        <v>-57121</v>
      </c>
      <c r="L19" s="7">
        <f t="shared" si="5"/>
        <v>0.8623590361445783</v>
      </c>
      <c r="M19" s="4"/>
      <c r="N19" s="4"/>
      <c r="O19" s="4">
        <f t="shared" si="6"/>
        <v>0</v>
      </c>
      <c r="P19" s="7"/>
      <c r="Q19" s="4">
        <v>232000</v>
      </c>
      <c r="R19" s="4">
        <v>197554</v>
      </c>
      <c r="S19" s="4">
        <f t="shared" si="7"/>
        <v>-34446</v>
      </c>
      <c r="T19" s="7">
        <f t="shared" si="8"/>
        <v>0.8515258620689655</v>
      </c>
      <c r="U19" s="16" t="s">
        <v>18</v>
      </c>
      <c r="V19" s="4"/>
      <c r="W19" s="4"/>
      <c r="X19" s="6">
        <f t="shared" si="9"/>
        <v>0</v>
      </c>
      <c r="Y19" s="7"/>
      <c r="Z19" s="4"/>
      <c r="AA19" s="4"/>
      <c r="AB19" s="4">
        <f t="shared" si="10"/>
        <v>0</v>
      </c>
      <c r="AC19" s="7"/>
      <c r="AD19" s="4"/>
      <c r="AE19" s="4"/>
      <c r="AF19" s="2"/>
      <c r="AG19" s="9">
        <f t="shared" si="1"/>
        <v>682000</v>
      </c>
      <c r="AH19" s="10">
        <f t="shared" si="2"/>
        <v>582733</v>
      </c>
      <c r="AI19" s="9">
        <f t="shared" si="11"/>
        <v>-99267</v>
      </c>
      <c r="AJ19" s="11">
        <f t="shared" si="12"/>
        <v>0.8544472140762464</v>
      </c>
      <c r="AK19" s="3" t="s">
        <v>18</v>
      </c>
    </row>
    <row r="20" spans="1:37" ht="24" customHeight="1">
      <c r="A20" s="2">
        <v>13</v>
      </c>
      <c r="B20" s="3" t="s">
        <v>19</v>
      </c>
      <c r="C20" s="4">
        <v>15000</v>
      </c>
      <c r="D20" s="5">
        <v>20154</v>
      </c>
      <c r="E20" s="6">
        <f t="shared" si="0"/>
        <v>5154</v>
      </c>
      <c r="F20" s="4"/>
      <c r="G20" s="4"/>
      <c r="H20" s="7">
        <f t="shared" si="3"/>
        <v>1.3436</v>
      </c>
      <c r="I20" s="4">
        <v>50000</v>
      </c>
      <c r="J20" s="8">
        <v>56399</v>
      </c>
      <c r="K20" s="4">
        <f t="shared" si="4"/>
        <v>6399</v>
      </c>
      <c r="L20" s="7">
        <f t="shared" si="5"/>
        <v>1.12798</v>
      </c>
      <c r="M20" s="4">
        <v>5000</v>
      </c>
      <c r="N20" s="4">
        <v>10260</v>
      </c>
      <c r="O20" s="4">
        <f t="shared" si="6"/>
        <v>5260</v>
      </c>
      <c r="P20" s="7">
        <f t="shared" si="13"/>
        <v>2.052</v>
      </c>
      <c r="Q20" s="4">
        <v>50000</v>
      </c>
      <c r="R20" s="4">
        <v>37000</v>
      </c>
      <c r="S20" s="4">
        <f t="shared" si="7"/>
        <v>-13000</v>
      </c>
      <c r="T20" s="7">
        <f t="shared" si="8"/>
        <v>0.74</v>
      </c>
      <c r="U20" s="16" t="s">
        <v>19</v>
      </c>
      <c r="V20" s="4"/>
      <c r="W20" s="4"/>
      <c r="X20" s="6">
        <f t="shared" si="9"/>
        <v>0</v>
      </c>
      <c r="Y20" s="7"/>
      <c r="Z20" s="4"/>
      <c r="AA20" s="4"/>
      <c r="AB20" s="4">
        <f t="shared" si="10"/>
        <v>0</v>
      </c>
      <c r="AC20" s="7"/>
      <c r="AD20" s="4"/>
      <c r="AE20" s="4"/>
      <c r="AF20" s="2"/>
      <c r="AG20" s="9">
        <f t="shared" si="1"/>
        <v>120000</v>
      </c>
      <c r="AH20" s="10">
        <f t="shared" si="2"/>
        <v>123813</v>
      </c>
      <c r="AI20" s="9">
        <f t="shared" si="11"/>
        <v>3813</v>
      </c>
      <c r="AJ20" s="11">
        <f t="shared" si="12"/>
        <v>1.031775</v>
      </c>
      <c r="AK20" s="3" t="s">
        <v>19</v>
      </c>
    </row>
    <row r="21" spans="1:37" ht="24" customHeight="1">
      <c r="A21" s="2">
        <v>14</v>
      </c>
      <c r="B21" s="3" t="s">
        <v>20</v>
      </c>
      <c r="C21" s="4">
        <v>90000</v>
      </c>
      <c r="D21" s="5">
        <v>67134</v>
      </c>
      <c r="E21" s="6">
        <f t="shared" si="0"/>
        <v>-22866</v>
      </c>
      <c r="F21" s="4"/>
      <c r="G21" s="4"/>
      <c r="H21" s="7">
        <f t="shared" si="3"/>
        <v>0.7459333333333333</v>
      </c>
      <c r="I21" s="4">
        <v>202000</v>
      </c>
      <c r="J21" s="8">
        <v>202073</v>
      </c>
      <c r="K21" s="4">
        <f t="shared" si="4"/>
        <v>73</v>
      </c>
      <c r="L21" s="7">
        <f t="shared" si="5"/>
        <v>1.0003613861386138</v>
      </c>
      <c r="M21" s="4"/>
      <c r="N21" s="4"/>
      <c r="O21" s="4">
        <f t="shared" si="6"/>
        <v>0</v>
      </c>
      <c r="P21" s="7"/>
      <c r="Q21" s="4">
        <v>53000</v>
      </c>
      <c r="R21" s="4">
        <v>53158</v>
      </c>
      <c r="S21" s="4">
        <f t="shared" si="7"/>
        <v>158</v>
      </c>
      <c r="T21" s="7">
        <f t="shared" si="8"/>
        <v>1.0029811320754718</v>
      </c>
      <c r="U21" s="16" t="s">
        <v>20</v>
      </c>
      <c r="V21" s="4"/>
      <c r="W21" s="4"/>
      <c r="X21" s="6">
        <f t="shared" si="9"/>
        <v>0</v>
      </c>
      <c r="Y21" s="7"/>
      <c r="Z21" s="4"/>
      <c r="AA21" s="4"/>
      <c r="AB21" s="4">
        <f t="shared" si="10"/>
        <v>0</v>
      </c>
      <c r="AC21" s="7"/>
      <c r="AD21" s="4"/>
      <c r="AE21" s="4"/>
      <c r="AF21" s="2"/>
      <c r="AG21" s="9">
        <f t="shared" si="1"/>
        <v>345000</v>
      </c>
      <c r="AH21" s="10">
        <f t="shared" si="2"/>
        <v>322365</v>
      </c>
      <c r="AI21" s="9">
        <f t="shared" si="11"/>
        <v>-22635</v>
      </c>
      <c r="AJ21" s="11">
        <f t="shared" si="12"/>
        <v>0.9343913043478261</v>
      </c>
      <c r="AK21" s="3" t="s">
        <v>20</v>
      </c>
    </row>
    <row r="22" spans="1:37" ht="24" customHeight="1">
      <c r="A22" s="2">
        <v>15</v>
      </c>
      <c r="B22" s="3" t="s">
        <v>21</v>
      </c>
      <c r="C22" s="4">
        <v>13000</v>
      </c>
      <c r="D22" s="5">
        <v>21089</v>
      </c>
      <c r="E22" s="6">
        <f t="shared" si="0"/>
        <v>8089</v>
      </c>
      <c r="F22" s="4"/>
      <c r="G22" s="4"/>
      <c r="H22" s="7">
        <f t="shared" si="3"/>
        <v>1.6222307692307691</v>
      </c>
      <c r="I22" s="4">
        <v>170000</v>
      </c>
      <c r="J22" s="8">
        <v>190502</v>
      </c>
      <c r="K22" s="4">
        <f t="shared" si="4"/>
        <v>20502</v>
      </c>
      <c r="L22" s="7">
        <f t="shared" si="5"/>
        <v>1.1206</v>
      </c>
      <c r="M22" s="4"/>
      <c r="N22" s="4"/>
      <c r="O22" s="4">
        <f t="shared" si="6"/>
        <v>0</v>
      </c>
      <c r="P22" s="7"/>
      <c r="Q22" s="4">
        <v>290000</v>
      </c>
      <c r="R22" s="4">
        <v>290626</v>
      </c>
      <c r="S22" s="4">
        <f t="shared" si="7"/>
        <v>626</v>
      </c>
      <c r="T22" s="7">
        <f t="shared" si="8"/>
        <v>1.002158620689655</v>
      </c>
      <c r="U22" s="16" t="s">
        <v>21</v>
      </c>
      <c r="V22" s="4"/>
      <c r="W22" s="4"/>
      <c r="X22" s="6">
        <f t="shared" si="9"/>
        <v>0</v>
      </c>
      <c r="Y22" s="7"/>
      <c r="Z22" s="4"/>
      <c r="AA22" s="4"/>
      <c r="AB22" s="4">
        <f t="shared" si="10"/>
        <v>0</v>
      </c>
      <c r="AC22" s="7"/>
      <c r="AD22" s="4"/>
      <c r="AE22" s="4"/>
      <c r="AF22" s="2"/>
      <c r="AG22" s="9">
        <f t="shared" si="1"/>
        <v>473000</v>
      </c>
      <c r="AH22" s="10">
        <f t="shared" si="2"/>
        <v>502217</v>
      </c>
      <c r="AI22" s="9">
        <f t="shared" si="11"/>
        <v>29217</v>
      </c>
      <c r="AJ22" s="11">
        <f t="shared" si="12"/>
        <v>1.06176955602537</v>
      </c>
      <c r="AK22" s="3" t="s">
        <v>21</v>
      </c>
    </row>
    <row r="23" spans="1:37" ht="24" customHeight="1">
      <c r="A23" s="2">
        <v>16</v>
      </c>
      <c r="B23" s="3" t="s">
        <v>22</v>
      </c>
      <c r="C23" s="4">
        <v>20000</v>
      </c>
      <c r="D23" s="5">
        <v>28391</v>
      </c>
      <c r="E23" s="6">
        <f t="shared" si="0"/>
        <v>8391</v>
      </c>
      <c r="F23" s="4"/>
      <c r="G23" s="4"/>
      <c r="H23" s="7">
        <f t="shared" si="3"/>
        <v>1.41955</v>
      </c>
      <c r="I23" s="4">
        <v>433000</v>
      </c>
      <c r="J23" s="8">
        <v>1574849</v>
      </c>
      <c r="K23" s="4">
        <f t="shared" si="4"/>
        <v>1141849</v>
      </c>
      <c r="L23" s="7">
        <f t="shared" si="5"/>
        <v>3.6370646651270206</v>
      </c>
      <c r="M23" s="4"/>
      <c r="N23" s="4">
        <v>6779</v>
      </c>
      <c r="O23" s="4">
        <f t="shared" si="6"/>
        <v>6779</v>
      </c>
      <c r="P23" s="7"/>
      <c r="Q23" s="4">
        <v>206000</v>
      </c>
      <c r="R23" s="4">
        <v>74933</v>
      </c>
      <c r="S23" s="4">
        <f t="shared" si="7"/>
        <v>-131067</v>
      </c>
      <c r="T23" s="7">
        <f t="shared" si="8"/>
        <v>0.36375242718446604</v>
      </c>
      <c r="U23" s="16" t="s">
        <v>22</v>
      </c>
      <c r="V23" s="4"/>
      <c r="W23" s="4"/>
      <c r="X23" s="6">
        <f t="shared" si="9"/>
        <v>0</v>
      </c>
      <c r="Y23" s="7"/>
      <c r="Z23" s="4"/>
      <c r="AA23" s="4"/>
      <c r="AB23" s="4">
        <f t="shared" si="10"/>
        <v>0</v>
      </c>
      <c r="AC23" s="7"/>
      <c r="AD23" s="4"/>
      <c r="AE23" s="4"/>
      <c r="AF23" s="2"/>
      <c r="AG23" s="9">
        <f t="shared" si="1"/>
        <v>659000</v>
      </c>
      <c r="AH23" s="10">
        <f t="shared" si="2"/>
        <v>1684952</v>
      </c>
      <c r="AI23" s="9">
        <f t="shared" si="11"/>
        <v>1025952</v>
      </c>
      <c r="AJ23" s="11">
        <f t="shared" si="12"/>
        <v>2.5568315629742036</v>
      </c>
      <c r="AK23" s="3" t="s">
        <v>22</v>
      </c>
    </row>
    <row r="24" spans="1:37" ht="24" customHeight="1">
      <c r="A24" s="2">
        <v>17</v>
      </c>
      <c r="B24" s="3" t="s">
        <v>23</v>
      </c>
      <c r="C24" s="4">
        <v>60000</v>
      </c>
      <c r="D24" s="5">
        <v>70058</v>
      </c>
      <c r="E24" s="6">
        <f t="shared" si="0"/>
        <v>10058</v>
      </c>
      <c r="F24" s="4"/>
      <c r="G24" s="4"/>
      <c r="H24" s="7">
        <f t="shared" si="3"/>
        <v>1.1676333333333333</v>
      </c>
      <c r="I24" s="4">
        <v>440000</v>
      </c>
      <c r="J24" s="8">
        <v>478377</v>
      </c>
      <c r="K24" s="4">
        <f t="shared" si="4"/>
        <v>38377</v>
      </c>
      <c r="L24" s="7">
        <f t="shared" si="5"/>
        <v>1.0872204545454545</v>
      </c>
      <c r="M24" s="4"/>
      <c r="N24" s="4">
        <v>1054</v>
      </c>
      <c r="O24" s="4">
        <f t="shared" si="6"/>
        <v>1054</v>
      </c>
      <c r="P24" s="7"/>
      <c r="Q24" s="4">
        <v>481000</v>
      </c>
      <c r="R24" s="4">
        <v>165267</v>
      </c>
      <c r="S24" s="4">
        <f t="shared" si="7"/>
        <v>-315733</v>
      </c>
      <c r="T24" s="7">
        <f t="shared" si="8"/>
        <v>0.3435904365904366</v>
      </c>
      <c r="U24" s="16" t="s">
        <v>23</v>
      </c>
      <c r="V24" s="4"/>
      <c r="W24" s="4"/>
      <c r="X24" s="6">
        <f t="shared" si="9"/>
        <v>0</v>
      </c>
      <c r="Y24" s="7"/>
      <c r="Z24" s="4"/>
      <c r="AA24" s="4"/>
      <c r="AB24" s="4">
        <f t="shared" si="10"/>
        <v>0</v>
      </c>
      <c r="AC24" s="7"/>
      <c r="AD24" s="4"/>
      <c r="AE24" s="4"/>
      <c r="AF24" s="2"/>
      <c r="AG24" s="9">
        <f t="shared" si="1"/>
        <v>981000</v>
      </c>
      <c r="AH24" s="10">
        <f t="shared" si="2"/>
        <v>714756</v>
      </c>
      <c r="AI24" s="9">
        <f t="shared" si="11"/>
        <v>-266244</v>
      </c>
      <c r="AJ24" s="11">
        <f t="shared" si="12"/>
        <v>0.7285993883792049</v>
      </c>
      <c r="AK24" s="3" t="s">
        <v>23</v>
      </c>
    </row>
    <row r="25" spans="1:37" ht="24" customHeight="1">
      <c r="A25" s="2">
        <v>18</v>
      </c>
      <c r="B25" s="3" t="s">
        <v>24</v>
      </c>
      <c r="C25" s="4">
        <v>70000</v>
      </c>
      <c r="D25" s="5">
        <v>75094</v>
      </c>
      <c r="E25" s="6">
        <f t="shared" si="0"/>
        <v>5094</v>
      </c>
      <c r="F25" s="4"/>
      <c r="G25" s="4"/>
      <c r="H25" s="7">
        <f t="shared" si="3"/>
        <v>1.0727714285714285</v>
      </c>
      <c r="I25" s="4">
        <v>260000</v>
      </c>
      <c r="J25" s="8">
        <v>324840</v>
      </c>
      <c r="K25" s="4">
        <f t="shared" si="4"/>
        <v>64840</v>
      </c>
      <c r="L25" s="7">
        <f t="shared" si="5"/>
        <v>1.2493846153846153</v>
      </c>
      <c r="M25" s="4"/>
      <c r="N25" s="4">
        <v>15165</v>
      </c>
      <c r="O25" s="4">
        <f t="shared" si="6"/>
        <v>15165</v>
      </c>
      <c r="P25" s="7"/>
      <c r="Q25" s="4">
        <v>405000</v>
      </c>
      <c r="R25" s="6">
        <v>224375</v>
      </c>
      <c r="S25" s="4">
        <f t="shared" si="7"/>
        <v>-180625</v>
      </c>
      <c r="T25" s="7">
        <f t="shared" si="8"/>
        <v>0.5540123456790124</v>
      </c>
      <c r="U25" s="16" t="s">
        <v>24</v>
      </c>
      <c r="V25" s="4"/>
      <c r="W25" s="4"/>
      <c r="X25" s="6">
        <f t="shared" si="9"/>
        <v>0</v>
      </c>
      <c r="Y25" s="7"/>
      <c r="Z25" s="4"/>
      <c r="AA25" s="4"/>
      <c r="AB25" s="4">
        <f t="shared" si="10"/>
        <v>0</v>
      </c>
      <c r="AC25" s="7"/>
      <c r="AD25" s="4"/>
      <c r="AE25" s="4"/>
      <c r="AF25" s="2"/>
      <c r="AG25" s="9">
        <f t="shared" si="1"/>
        <v>735000</v>
      </c>
      <c r="AH25" s="10">
        <f t="shared" si="2"/>
        <v>639474</v>
      </c>
      <c r="AI25" s="9">
        <f t="shared" si="11"/>
        <v>-95526</v>
      </c>
      <c r="AJ25" s="11">
        <f t="shared" si="12"/>
        <v>0.8700326530612245</v>
      </c>
      <c r="AK25" s="3" t="s">
        <v>24</v>
      </c>
    </row>
    <row r="26" spans="1:37" ht="24" customHeight="1">
      <c r="A26" s="2">
        <v>19</v>
      </c>
      <c r="B26" s="3" t="s">
        <v>25</v>
      </c>
      <c r="C26" s="4">
        <v>350000</v>
      </c>
      <c r="D26" s="6">
        <v>325446</v>
      </c>
      <c r="E26" s="6">
        <f t="shared" si="0"/>
        <v>-24554</v>
      </c>
      <c r="F26" s="4"/>
      <c r="G26" s="4"/>
      <c r="H26" s="7">
        <f t="shared" si="3"/>
        <v>0.9298457142857143</v>
      </c>
      <c r="I26" s="4">
        <v>2582000</v>
      </c>
      <c r="J26" s="8">
        <v>1117904</v>
      </c>
      <c r="K26" s="4">
        <f t="shared" si="4"/>
        <v>-1464096</v>
      </c>
      <c r="L26" s="7">
        <f t="shared" si="5"/>
        <v>0.43296049573973666</v>
      </c>
      <c r="M26" s="4"/>
      <c r="N26" s="4"/>
      <c r="O26" s="4">
        <f t="shared" si="6"/>
        <v>0</v>
      </c>
      <c r="P26" s="7"/>
      <c r="Q26" s="4">
        <v>994000</v>
      </c>
      <c r="R26" s="4">
        <v>329527</v>
      </c>
      <c r="S26" s="4">
        <f t="shared" si="7"/>
        <v>-664473</v>
      </c>
      <c r="T26" s="7">
        <f t="shared" si="8"/>
        <v>0.33151609657947684</v>
      </c>
      <c r="U26" s="16" t="s">
        <v>25</v>
      </c>
      <c r="V26" s="4"/>
      <c r="W26" s="4"/>
      <c r="X26" s="6">
        <f t="shared" si="9"/>
        <v>0</v>
      </c>
      <c r="Y26" s="7"/>
      <c r="Z26" s="4"/>
      <c r="AA26" s="4"/>
      <c r="AB26" s="4">
        <f t="shared" si="10"/>
        <v>0</v>
      </c>
      <c r="AC26" s="7"/>
      <c r="AD26" s="4"/>
      <c r="AE26" s="4"/>
      <c r="AF26" s="2"/>
      <c r="AG26" s="9">
        <f t="shared" si="1"/>
        <v>3926000</v>
      </c>
      <c r="AH26" s="10">
        <f t="shared" si="2"/>
        <v>1772877</v>
      </c>
      <c r="AI26" s="9">
        <f t="shared" si="11"/>
        <v>-2153123</v>
      </c>
      <c r="AJ26" s="11">
        <f t="shared" si="12"/>
        <v>0.4515733571064697</v>
      </c>
      <c r="AK26" s="3" t="s">
        <v>25</v>
      </c>
    </row>
    <row r="27" spans="1:37" ht="24" customHeight="1">
      <c r="A27" s="2">
        <v>20</v>
      </c>
      <c r="B27" s="3" t="s">
        <v>26</v>
      </c>
      <c r="C27" s="4">
        <v>120000</v>
      </c>
      <c r="D27" s="5">
        <v>153014</v>
      </c>
      <c r="E27" s="6">
        <f t="shared" si="0"/>
        <v>33014</v>
      </c>
      <c r="F27" s="4"/>
      <c r="G27" s="4"/>
      <c r="H27" s="7">
        <f t="shared" si="3"/>
        <v>1.2751166666666667</v>
      </c>
      <c r="I27" s="4">
        <v>256000</v>
      </c>
      <c r="J27" s="8">
        <v>279932</v>
      </c>
      <c r="K27" s="4">
        <f t="shared" si="4"/>
        <v>23932</v>
      </c>
      <c r="L27" s="7">
        <f t="shared" si="5"/>
        <v>1.093484375</v>
      </c>
      <c r="M27" s="4"/>
      <c r="N27" s="4"/>
      <c r="O27" s="4">
        <f t="shared" si="6"/>
        <v>0</v>
      </c>
      <c r="P27" s="7"/>
      <c r="Q27" s="4">
        <v>210000</v>
      </c>
      <c r="R27" s="6">
        <v>108325</v>
      </c>
      <c r="S27" s="4">
        <f t="shared" si="7"/>
        <v>-101675</v>
      </c>
      <c r="T27" s="7">
        <f t="shared" si="8"/>
        <v>0.5158333333333334</v>
      </c>
      <c r="U27" s="16" t="s">
        <v>26</v>
      </c>
      <c r="V27" s="4"/>
      <c r="W27" s="4"/>
      <c r="X27" s="6">
        <f t="shared" si="9"/>
        <v>0</v>
      </c>
      <c r="Y27" s="7"/>
      <c r="Z27" s="4"/>
      <c r="AA27" s="4"/>
      <c r="AB27" s="4">
        <f t="shared" si="10"/>
        <v>0</v>
      </c>
      <c r="AC27" s="7"/>
      <c r="AD27" s="4"/>
      <c r="AE27" s="4"/>
      <c r="AF27" s="2"/>
      <c r="AG27" s="9">
        <f t="shared" si="1"/>
        <v>586000</v>
      </c>
      <c r="AH27" s="10">
        <f t="shared" si="2"/>
        <v>541271</v>
      </c>
      <c r="AI27" s="9">
        <f t="shared" si="11"/>
        <v>-44729</v>
      </c>
      <c r="AJ27" s="11">
        <f t="shared" si="12"/>
        <v>0.9236706484641638</v>
      </c>
      <c r="AK27" s="3" t="s">
        <v>26</v>
      </c>
    </row>
    <row r="28" spans="1:37" ht="24" customHeight="1">
      <c r="A28" s="2">
        <v>21</v>
      </c>
      <c r="B28" s="3" t="s">
        <v>27</v>
      </c>
      <c r="C28" s="4">
        <v>60000</v>
      </c>
      <c r="D28" s="5">
        <v>52898</v>
      </c>
      <c r="E28" s="6">
        <f t="shared" si="0"/>
        <v>-7102</v>
      </c>
      <c r="F28" s="4"/>
      <c r="G28" s="4"/>
      <c r="H28" s="7">
        <f t="shared" si="3"/>
        <v>0.8816333333333334</v>
      </c>
      <c r="I28" s="4">
        <v>559000</v>
      </c>
      <c r="J28" s="8">
        <v>566023</v>
      </c>
      <c r="K28" s="4">
        <f t="shared" si="4"/>
        <v>7023</v>
      </c>
      <c r="L28" s="7">
        <f t="shared" si="5"/>
        <v>1.0125635062611806</v>
      </c>
      <c r="M28" s="4">
        <v>45000</v>
      </c>
      <c r="N28" s="6">
        <v>46768</v>
      </c>
      <c r="O28" s="4">
        <f t="shared" si="6"/>
        <v>1768</v>
      </c>
      <c r="P28" s="7">
        <f t="shared" si="13"/>
        <v>1.039288888888889</v>
      </c>
      <c r="Q28" s="4">
        <v>410000</v>
      </c>
      <c r="R28" s="4">
        <v>382935</v>
      </c>
      <c r="S28" s="4">
        <f t="shared" si="7"/>
        <v>-27065</v>
      </c>
      <c r="T28" s="7">
        <f t="shared" si="8"/>
        <v>0.9339878048780488</v>
      </c>
      <c r="U28" s="16" t="s">
        <v>27</v>
      </c>
      <c r="V28" s="4"/>
      <c r="W28" s="4"/>
      <c r="X28" s="6">
        <f t="shared" si="9"/>
        <v>0</v>
      </c>
      <c r="Y28" s="7"/>
      <c r="Z28" s="4"/>
      <c r="AA28" s="4"/>
      <c r="AB28" s="4">
        <f t="shared" si="10"/>
        <v>0</v>
      </c>
      <c r="AC28" s="7"/>
      <c r="AD28" s="4"/>
      <c r="AE28" s="4"/>
      <c r="AF28" s="2"/>
      <c r="AG28" s="9">
        <f t="shared" si="1"/>
        <v>1074000</v>
      </c>
      <c r="AH28" s="10">
        <f t="shared" si="2"/>
        <v>1048624</v>
      </c>
      <c r="AI28" s="9">
        <f t="shared" si="11"/>
        <v>-25376</v>
      </c>
      <c r="AJ28" s="11">
        <f t="shared" si="12"/>
        <v>0.9763724394785848</v>
      </c>
      <c r="AK28" s="3" t="s">
        <v>27</v>
      </c>
    </row>
    <row r="29" spans="1:37" ht="24" customHeight="1">
      <c r="A29" s="2">
        <v>22</v>
      </c>
      <c r="B29" s="3" t="s">
        <v>28</v>
      </c>
      <c r="C29" s="4">
        <v>200000</v>
      </c>
      <c r="D29" s="5">
        <v>237791</v>
      </c>
      <c r="E29" s="6">
        <f t="shared" si="0"/>
        <v>37791</v>
      </c>
      <c r="F29" s="4"/>
      <c r="G29" s="4"/>
      <c r="H29" s="7">
        <f t="shared" si="3"/>
        <v>1.188955</v>
      </c>
      <c r="I29" s="4">
        <v>1400000</v>
      </c>
      <c r="J29" s="8">
        <v>1076012</v>
      </c>
      <c r="K29" s="4">
        <f t="shared" si="4"/>
        <v>-323988</v>
      </c>
      <c r="L29" s="7">
        <f t="shared" si="5"/>
        <v>0.76858</v>
      </c>
      <c r="M29" s="4"/>
      <c r="N29" s="4"/>
      <c r="O29" s="4">
        <f t="shared" si="6"/>
        <v>0</v>
      </c>
      <c r="P29" s="7"/>
      <c r="Q29" s="4">
        <v>1417000</v>
      </c>
      <c r="R29" s="4">
        <v>942937</v>
      </c>
      <c r="S29" s="4">
        <f t="shared" si="7"/>
        <v>-474063</v>
      </c>
      <c r="T29" s="7">
        <f t="shared" si="8"/>
        <v>0.6654460127028934</v>
      </c>
      <c r="U29" s="16" t="s">
        <v>28</v>
      </c>
      <c r="V29" s="4">
        <v>100000</v>
      </c>
      <c r="W29" s="4">
        <v>670904</v>
      </c>
      <c r="X29" s="6">
        <f t="shared" si="9"/>
        <v>570904</v>
      </c>
      <c r="Y29" s="7">
        <f>SUM(W29/V29)</f>
        <v>6.70904</v>
      </c>
      <c r="Z29" s="4"/>
      <c r="AA29" s="4"/>
      <c r="AB29" s="4">
        <f t="shared" si="10"/>
        <v>0</v>
      </c>
      <c r="AC29" s="7"/>
      <c r="AD29" s="4"/>
      <c r="AE29" s="4">
        <v>144072</v>
      </c>
      <c r="AF29" s="2"/>
      <c r="AG29" s="9">
        <f t="shared" si="1"/>
        <v>3117000</v>
      </c>
      <c r="AH29" s="10">
        <f t="shared" si="2"/>
        <v>3071716</v>
      </c>
      <c r="AI29" s="9">
        <f t="shared" si="11"/>
        <v>-45284</v>
      </c>
      <c r="AJ29" s="11">
        <f t="shared" si="12"/>
        <v>0.9854719281360282</v>
      </c>
      <c r="AK29" s="3" t="s">
        <v>28</v>
      </c>
    </row>
    <row r="30" spans="1:37" ht="24" customHeight="1">
      <c r="A30" s="2">
        <v>23</v>
      </c>
      <c r="B30" s="3" t="s">
        <v>29</v>
      </c>
      <c r="C30" s="4">
        <v>100000</v>
      </c>
      <c r="D30" s="5">
        <v>109955.82</v>
      </c>
      <c r="E30" s="6">
        <f t="shared" si="0"/>
        <v>9955.820000000007</v>
      </c>
      <c r="F30" s="4"/>
      <c r="G30" s="4"/>
      <c r="H30" s="7">
        <f t="shared" si="3"/>
        <v>1.0995582000000002</v>
      </c>
      <c r="I30" s="4">
        <v>660000</v>
      </c>
      <c r="J30" s="8">
        <v>554877</v>
      </c>
      <c r="K30" s="4">
        <f t="shared" si="4"/>
        <v>-105123</v>
      </c>
      <c r="L30" s="7">
        <f t="shared" si="5"/>
        <v>0.8407227272727272</v>
      </c>
      <c r="M30" s="4">
        <v>5000</v>
      </c>
      <c r="N30" s="4">
        <v>3007</v>
      </c>
      <c r="O30" s="4">
        <f t="shared" si="6"/>
        <v>-1993</v>
      </c>
      <c r="P30" s="7">
        <f t="shared" si="13"/>
        <v>0.6014</v>
      </c>
      <c r="Q30" s="4">
        <v>999000</v>
      </c>
      <c r="R30" s="6">
        <v>771636.24</v>
      </c>
      <c r="S30" s="4">
        <f t="shared" si="7"/>
        <v>-227363.76</v>
      </c>
      <c r="T30" s="7">
        <f t="shared" si="8"/>
        <v>0.7724086486486487</v>
      </c>
      <c r="U30" s="16" t="s">
        <v>29</v>
      </c>
      <c r="V30" s="4"/>
      <c r="W30" s="6">
        <v>48000</v>
      </c>
      <c r="X30" s="6">
        <f t="shared" si="9"/>
        <v>48000</v>
      </c>
      <c r="Y30" s="7"/>
      <c r="Z30" s="4"/>
      <c r="AA30" s="4"/>
      <c r="AB30" s="4">
        <f t="shared" si="10"/>
        <v>0</v>
      </c>
      <c r="AC30" s="7"/>
      <c r="AD30" s="4"/>
      <c r="AE30" s="4"/>
      <c r="AF30" s="2"/>
      <c r="AG30" s="9">
        <f t="shared" si="1"/>
        <v>1764000</v>
      </c>
      <c r="AH30" s="10">
        <f t="shared" si="2"/>
        <v>1487476.06</v>
      </c>
      <c r="AI30" s="9">
        <f t="shared" si="11"/>
        <v>-276523.93999999994</v>
      </c>
      <c r="AJ30" s="11">
        <f t="shared" si="12"/>
        <v>0.8432403968253969</v>
      </c>
      <c r="AK30" s="3" t="s">
        <v>29</v>
      </c>
    </row>
    <row r="31" spans="1:37" ht="24" customHeight="1">
      <c r="A31" s="2">
        <v>24</v>
      </c>
      <c r="B31" s="3" t="s">
        <v>30</v>
      </c>
      <c r="C31" s="4">
        <v>70000</v>
      </c>
      <c r="D31" s="5">
        <v>69245</v>
      </c>
      <c r="E31" s="6">
        <f t="shared" si="0"/>
        <v>-755</v>
      </c>
      <c r="F31" s="4"/>
      <c r="G31" s="4"/>
      <c r="H31" s="7">
        <f t="shared" si="3"/>
        <v>0.9892142857142857</v>
      </c>
      <c r="I31" s="4">
        <v>350000</v>
      </c>
      <c r="J31" s="8">
        <v>281051</v>
      </c>
      <c r="K31" s="4">
        <f t="shared" si="4"/>
        <v>-68949</v>
      </c>
      <c r="L31" s="7">
        <f t="shared" si="5"/>
        <v>0.8030028571428571</v>
      </c>
      <c r="M31" s="4">
        <v>15000</v>
      </c>
      <c r="N31" s="4"/>
      <c r="O31" s="4">
        <f t="shared" si="6"/>
        <v>-15000</v>
      </c>
      <c r="P31" s="7">
        <f t="shared" si="13"/>
        <v>0</v>
      </c>
      <c r="Q31" s="4">
        <v>382000</v>
      </c>
      <c r="R31" s="4">
        <v>366438</v>
      </c>
      <c r="S31" s="4">
        <f t="shared" si="7"/>
        <v>-15562</v>
      </c>
      <c r="T31" s="7">
        <f t="shared" si="8"/>
        <v>0.9592617801047121</v>
      </c>
      <c r="U31" s="16" t="s">
        <v>30</v>
      </c>
      <c r="V31" s="4"/>
      <c r="W31" s="4"/>
      <c r="X31" s="6">
        <f t="shared" si="9"/>
        <v>0</v>
      </c>
      <c r="Y31" s="7"/>
      <c r="Z31" s="4"/>
      <c r="AA31" s="4"/>
      <c r="AB31" s="4">
        <f t="shared" si="10"/>
        <v>0</v>
      </c>
      <c r="AC31" s="7"/>
      <c r="AD31" s="4"/>
      <c r="AE31" s="4"/>
      <c r="AF31" s="2"/>
      <c r="AG31" s="9">
        <f t="shared" si="1"/>
        <v>817000</v>
      </c>
      <c r="AH31" s="10">
        <f t="shared" si="2"/>
        <v>716734</v>
      </c>
      <c r="AI31" s="9">
        <f t="shared" si="11"/>
        <v>-100266</v>
      </c>
      <c r="AJ31" s="11">
        <f t="shared" si="12"/>
        <v>0.8772753977968176</v>
      </c>
      <c r="AK31" s="3" t="s">
        <v>30</v>
      </c>
    </row>
    <row r="32" spans="1:37" ht="24" customHeight="1">
      <c r="A32" s="2">
        <v>25</v>
      </c>
      <c r="B32" s="3" t="s">
        <v>31</v>
      </c>
      <c r="C32" s="4">
        <v>24000</v>
      </c>
      <c r="D32" s="5">
        <v>16226</v>
      </c>
      <c r="E32" s="6">
        <f t="shared" si="0"/>
        <v>-7774</v>
      </c>
      <c r="F32" s="4"/>
      <c r="G32" s="4"/>
      <c r="H32" s="7">
        <f t="shared" si="3"/>
        <v>0.6760833333333334</v>
      </c>
      <c r="I32" s="4">
        <v>250000</v>
      </c>
      <c r="J32" s="8">
        <v>275227</v>
      </c>
      <c r="K32" s="4">
        <f t="shared" si="4"/>
        <v>25227</v>
      </c>
      <c r="L32" s="7">
        <f t="shared" si="5"/>
        <v>1.100908</v>
      </c>
      <c r="M32" s="4">
        <v>5000</v>
      </c>
      <c r="N32" s="4">
        <v>4527</v>
      </c>
      <c r="O32" s="4">
        <f t="shared" si="6"/>
        <v>-473</v>
      </c>
      <c r="P32" s="7">
        <f t="shared" si="13"/>
        <v>0.9054</v>
      </c>
      <c r="Q32" s="4">
        <v>219000</v>
      </c>
      <c r="R32" s="4">
        <v>105347</v>
      </c>
      <c r="S32" s="4">
        <f t="shared" si="7"/>
        <v>-113653</v>
      </c>
      <c r="T32" s="7">
        <f t="shared" si="8"/>
        <v>0.4810365296803653</v>
      </c>
      <c r="U32" s="16" t="s">
        <v>31</v>
      </c>
      <c r="V32" s="4"/>
      <c r="W32" s="4"/>
      <c r="X32" s="6">
        <f t="shared" si="9"/>
        <v>0</v>
      </c>
      <c r="Y32" s="7"/>
      <c r="Z32" s="4"/>
      <c r="AA32" s="4"/>
      <c r="AB32" s="4">
        <f t="shared" si="10"/>
        <v>0</v>
      </c>
      <c r="AC32" s="7"/>
      <c r="AD32" s="4"/>
      <c r="AE32" s="4"/>
      <c r="AF32" s="2"/>
      <c r="AG32" s="9">
        <f t="shared" si="1"/>
        <v>498000</v>
      </c>
      <c r="AH32" s="10">
        <f t="shared" si="2"/>
        <v>401327</v>
      </c>
      <c r="AI32" s="9">
        <f t="shared" si="11"/>
        <v>-96673</v>
      </c>
      <c r="AJ32" s="11">
        <f t="shared" si="12"/>
        <v>0.8058775100401606</v>
      </c>
      <c r="AK32" s="3" t="s">
        <v>31</v>
      </c>
    </row>
    <row r="33" spans="1:37" ht="24" customHeight="1">
      <c r="A33" s="2">
        <v>26</v>
      </c>
      <c r="B33" s="3" t="s">
        <v>32</v>
      </c>
      <c r="C33" s="4">
        <v>29000</v>
      </c>
      <c r="D33" s="5">
        <v>24656</v>
      </c>
      <c r="E33" s="6">
        <f t="shared" si="0"/>
        <v>-4344</v>
      </c>
      <c r="F33" s="4"/>
      <c r="G33" s="4"/>
      <c r="H33" s="7">
        <f t="shared" si="3"/>
        <v>0.8502068965517241</v>
      </c>
      <c r="I33" s="4">
        <v>215000</v>
      </c>
      <c r="J33" s="8">
        <v>294544</v>
      </c>
      <c r="K33" s="4">
        <f t="shared" si="4"/>
        <v>79544</v>
      </c>
      <c r="L33" s="7">
        <f t="shared" si="5"/>
        <v>1.3699720930232557</v>
      </c>
      <c r="M33" s="4"/>
      <c r="N33" s="4">
        <v>2516</v>
      </c>
      <c r="O33" s="4">
        <f t="shared" si="6"/>
        <v>2516</v>
      </c>
      <c r="P33" s="7"/>
      <c r="Q33" s="4">
        <v>367000</v>
      </c>
      <c r="R33" s="4">
        <v>419321</v>
      </c>
      <c r="S33" s="4">
        <f t="shared" si="7"/>
        <v>52321</v>
      </c>
      <c r="T33" s="7">
        <f t="shared" si="8"/>
        <v>1.1425640326975477</v>
      </c>
      <c r="U33" s="16" t="s">
        <v>32</v>
      </c>
      <c r="V33" s="4"/>
      <c r="W33" s="4"/>
      <c r="X33" s="6">
        <f t="shared" si="9"/>
        <v>0</v>
      </c>
      <c r="Y33" s="7"/>
      <c r="Z33" s="4"/>
      <c r="AA33" s="4"/>
      <c r="AB33" s="4">
        <f t="shared" si="10"/>
        <v>0</v>
      </c>
      <c r="AC33" s="7"/>
      <c r="AD33" s="4"/>
      <c r="AE33" s="4"/>
      <c r="AF33" s="2"/>
      <c r="AG33" s="9">
        <f t="shared" si="1"/>
        <v>611000</v>
      </c>
      <c r="AH33" s="10">
        <f t="shared" si="2"/>
        <v>741037</v>
      </c>
      <c r="AI33" s="9">
        <f t="shared" si="11"/>
        <v>130037</v>
      </c>
      <c r="AJ33" s="11">
        <f t="shared" si="12"/>
        <v>1.2128265139116203</v>
      </c>
      <c r="AK33" s="3" t="s">
        <v>32</v>
      </c>
    </row>
    <row r="34" spans="1:37" ht="24" customHeight="1">
      <c r="A34" s="2">
        <v>27</v>
      </c>
      <c r="B34" s="3" t="s">
        <v>33</v>
      </c>
      <c r="C34" s="4">
        <v>50000</v>
      </c>
      <c r="D34" s="5">
        <v>24219</v>
      </c>
      <c r="E34" s="6">
        <f t="shared" si="0"/>
        <v>-25781</v>
      </c>
      <c r="F34" s="4"/>
      <c r="G34" s="4"/>
      <c r="H34" s="7">
        <f t="shared" si="3"/>
        <v>0.48438</v>
      </c>
      <c r="I34" s="4">
        <v>270000</v>
      </c>
      <c r="J34" s="8">
        <v>270659</v>
      </c>
      <c r="K34" s="4">
        <f t="shared" si="4"/>
        <v>659</v>
      </c>
      <c r="L34" s="7">
        <f t="shared" si="5"/>
        <v>1.0024407407407407</v>
      </c>
      <c r="M34" s="4">
        <v>75000</v>
      </c>
      <c r="N34" s="6">
        <v>30240</v>
      </c>
      <c r="O34" s="4">
        <f t="shared" si="6"/>
        <v>-44760</v>
      </c>
      <c r="P34" s="7">
        <f t="shared" si="13"/>
        <v>0.4032</v>
      </c>
      <c r="Q34" s="4">
        <v>265000</v>
      </c>
      <c r="R34" s="4">
        <v>265000</v>
      </c>
      <c r="S34" s="4">
        <f t="shared" si="7"/>
        <v>0</v>
      </c>
      <c r="T34" s="7">
        <f t="shared" si="8"/>
        <v>1</v>
      </c>
      <c r="U34" s="16" t="s">
        <v>33</v>
      </c>
      <c r="V34" s="4"/>
      <c r="W34" s="4"/>
      <c r="X34" s="6">
        <f t="shared" si="9"/>
        <v>0</v>
      </c>
      <c r="Y34" s="7"/>
      <c r="Z34" s="4"/>
      <c r="AA34" s="4"/>
      <c r="AB34" s="4">
        <f t="shared" si="10"/>
        <v>0</v>
      </c>
      <c r="AC34" s="7"/>
      <c r="AD34" s="4"/>
      <c r="AE34" s="4"/>
      <c r="AF34" s="2"/>
      <c r="AG34" s="9">
        <f t="shared" si="1"/>
        <v>660000</v>
      </c>
      <c r="AH34" s="10">
        <f t="shared" si="2"/>
        <v>590118</v>
      </c>
      <c r="AI34" s="9">
        <f t="shared" si="11"/>
        <v>-69882</v>
      </c>
      <c r="AJ34" s="11">
        <f t="shared" si="12"/>
        <v>0.8941181818181818</v>
      </c>
      <c r="AK34" s="3" t="s">
        <v>33</v>
      </c>
    </row>
    <row r="35" spans="1:37" ht="24" customHeight="1">
      <c r="A35" s="2">
        <v>28</v>
      </c>
      <c r="B35" s="3" t="s">
        <v>34</v>
      </c>
      <c r="C35" s="4">
        <v>370000</v>
      </c>
      <c r="D35" s="5">
        <v>1431884</v>
      </c>
      <c r="E35" s="6">
        <f t="shared" si="0"/>
        <v>1061884</v>
      </c>
      <c r="F35" s="4"/>
      <c r="G35" s="4"/>
      <c r="H35" s="7">
        <f t="shared" si="3"/>
        <v>3.8699567567567565</v>
      </c>
      <c r="I35" s="4">
        <v>2775000</v>
      </c>
      <c r="J35" s="8">
        <v>2239847</v>
      </c>
      <c r="K35" s="4">
        <f t="shared" si="4"/>
        <v>-535153</v>
      </c>
      <c r="L35" s="7">
        <f t="shared" si="5"/>
        <v>0.8071520720720721</v>
      </c>
      <c r="M35" s="4">
        <v>12000</v>
      </c>
      <c r="N35" s="4">
        <v>2500</v>
      </c>
      <c r="O35" s="4">
        <f t="shared" si="6"/>
        <v>-9500</v>
      </c>
      <c r="P35" s="7">
        <f t="shared" si="13"/>
        <v>0.20833333333333334</v>
      </c>
      <c r="Q35" s="4">
        <v>1866000</v>
      </c>
      <c r="R35" s="4">
        <v>774359</v>
      </c>
      <c r="S35" s="4">
        <f t="shared" si="7"/>
        <v>-1091641</v>
      </c>
      <c r="T35" s="7">
        <f t="shared" si="8"/>
        <v>0.4149833869239014</v>
      </c>
      <c r="U35" s="16" t="s">
        <v>34</v>
      </c>
      <c r="V35" s="4"/>
      <c r="W35" s="4"/>
      <c r="X35" s="6">
        <f t="shared" si="9"/>
        <v>0</v>
      </c>
      <c r="Y35" s="7"/>
      <c r="Z35" s="4"/>
      <c r="AA35" s="4">
        <v>5381</v>
      </c>
      <c r="AB35" s="4">
        <f t="shared" si="10"/>
        <v>5381</v>
      </c>
      <c r="AC35" s="7"/>
      <c r="AD35" s="4"/>
      <c r="AE35" s="4">
        <v>14501</v>
      </c>
      <c r="AF35" s="2"/>
      <c r="AG35" s="9">
        <f t="shared" si="1"/>
        <v>5023000</v>
      </c>
      <c r="AH35" s="10">
        <f t="shared" si="2"/>
        <v>4468472</v>
      </c>
      <c r="AI35" s="9">
        <f t="shared" si="11"/>
        <v>-554528</v>
      </c>
      <c r="AJ35" s="11">
        <f t="shared" si="12"/>
        <v>0.8896022297431814</v>
      </c>
      <c r="AK35" s="3" t="s">
        <v>34</v>
      </c>
    </row>
    <row r="36" spans="1:37" ht="24" customHeight="1">
      <c r="A36" s="2">
        <v>29</v>
      </c>
      <c r="B36" s="3" t="s">
        <v>35</v>
      </c>
      <c r="C36" s="4">
        <v>366000</v>
      </c>
      <c r="D36" s="15">
        <v>1418258</v>
      </c>
      <c r="E36" s="6">
        <f t="shared" si="0"/>
        <v>1052258</v>
      </c>
      <c r="F36" s="4"/>
      <c r="G36" s="4"/>
      <c r="H36" s="7">
        <f t="shared" si="3"/>
        <v>3.8750218579234974</v>
      </c>
      <c r="I36" s="4">
        <v>1121000</v>
      </c>
      <c r="J36" s="8">
        <v>1068329</v>
      </c>
      <c r="K36" s="4">
        <f t="shared" si="4"/>
        <v>-52671</v>
      </c>
      <c r="L36" s="7">
        <f t="shared" si="5"/>
        <v>0.953014272970562</v>
      </c>
      <c r="M36" s="4"/>
      <c r="N36" s="4">
        <v>10857</v>
      </c>
      <c r="O36" s="4">
        <f t="shared" si="6"/>
        <v>10857</v>
      </c>
      <c r="P36" s="7"/>
      <c r="Q36" s="4">
        <v>1031000</v>
      </c>
      <c r="R36" s="4">
        <v>1031771</v>
      </c>
      <c r="S36" s="4">
        <f t="shared" si="7"/>
        <v>771</v>
      </c>
      <c r="T36" s="7">
        <f t="shared" si="8"/>
        <v>1.0007478176527642</v>
      </c>
      <c r="U36" s="16" t="s">
        <v>35</v>
      </c>
      <c r="V36" s="4"/>
      <c r="W36" s="4">
        <v>612541</v>
      </c>
      <c r="X36" s="6">
        <f t="shared" si="9"/>
        <v>612541</v>
      </c>
      <c r="Y36" s="7"/>
      <c r="Z36" s="4"/>
      <c r="AA36" s="4"/>
      <c r="AB36" s="4">
        <f t="shared" si="10"/>
        <v>0</v>
      </c>
      <c r="AC36" s="7"/>
      <c r="AD36" s="4">
        <v>233038</v>
      </c>
      <c r="AE36" s="4"/>
      <c r="AF36" s="2"/>
      <c r="AG36" s="9">
        <f t="shared" si="1"/>
        <v>2518000</v>
      </c>
      <c r="AH36" s="10">
        <f t="shared" si="2"/>
        <v>4374794</v>
      </c>
      <c r="AI36" s="9">
        <f>SUM(AH36-AG36)</f>
        <v>1856794</v>
      </c>
      <c r="AJ36" s="11">
        <f>SUM(AH36/AG36)</f>
        <v>1.7374082605242256</v>
      </c>
      <c r="AK36" s="3" t="s">
        <v>35</v>
      </c>
    </row>
    <row r="37" spans="1:37" s="17" customFormat="1" ht="24" customHeight="1">
      <c r="A37" s="3" t="s">
        <v>37</v>
      </c>
      <c r="B37" s="3" t="s">
        <v>7</v>
      </c>
      <c r="C37" s="9">
        <f>SUM(C8:C36)</f>
        <v>3128000</v>
      </c>
      <c r="D37" s="10">
        <f>SUM(D8:D36)</f>
        <v>5169635.82</v>
      </c>
      <c r="E37" s="9">
        <f>SUM(E8:E36)</f>
        <v>2041635.82</v>
      </c>
      <c r="F37" s="9">
        <f>SUM(F8:F36)</f>
        <v>0</v>
      </c>
      <c r="G37" s="9">
        <f>SUM(G8:G36)</f>
        <v>0</v>
      </c>
      <c r="H37" s="16">
        <f t="shared" si="3"/>
        <v>1.6526968734015346</v>
      </c>
      <c r="I37" s="9">
        <f>SUM(I8:I36)</f>
        <v>17500000</v>
      </c>
      <c r="J37" s="9">
        <f>SUM(J8:J36)</f>
        <v>16375022</v>
      </c>
      <c r="K37" s="9">
        <f t="shared" si="4"/>
        <v>-1124978</v>
      </c>
      <c r="L37" s="16">
        <f t="shared" si="5"/>
        <v>0.9357155428571429</v>
      </c>
      <c r="M37" s="9">
        <f>SUM(M8:M36)</f>
        <v>261000</v>
      </c>
      <c r="N37" s="10">
        <f>SUM(N8:N36)</f>
        <v>188408</v>
      </c>
      <c r="O37" s="9">
        <f>SUM(N37-M37)</f>
        <v>-72592</v>
      </c>
      <c r="P37" s="16">
        <f>SUM(N37/M37)</f>
        <v>0.7218697318007663</v>
      </c>
      <c r="Q37" s="9">
        <f>SUM(Q8:Q36)</f>
        <v>14500000</v>
      </c>
      <c r="R37" s="9">
        <f>SUM(R8:R36)</f>
        <v>9367414.24</v>
      </c>
      <c r="S37" s="9">
        <f t="shared" si="7"/>
        <v>-5132585.76</v>
      </c>
      <c r="T37" s="16">
        <f t="shared" si="8"/>
        <v>0.6460285682758621</v>
      </c>
      <c r="U37" s="16"/>
      <c r="V37" s="9">
        <f>SUM(V8:V36)</f>
        <v>1393000</v>
      </c>
      <c r="W37" s="9">
        <f>SUM(W8:W36)</f>
        <v>2510906</v>
      </c>
      <c r="X37" s="10">
        <f t="shared" si="9"/>
        <v>1117906</v>
      </c>
      <c r="Y37" s="16">
        <f>SUM(W37/V37)</f>
        <v>1.8025168700646088</v>
      </c>
      <c r="Z37" s="9">
        <f aca="true" t="shared" si="14" ref="Z37:AG37">SUM(Z8:Z36)</f>
        <v>0</v>
      </c>
      <c r="AA37" s="9">
        <f t="shared" si="14"/>
        <v>5381</v>
      </c>
      <c r="AB37" s="9">
        <f t="shared" si="10"/>
        <v>5381</v>
      </c>
      <c r="AC37" s="16"/>
      <c r="AD37" s="9">
        <f t="shared" si="14"/>
        <v>233038</v>
      </c>
      <c r="AE37" s="9">
        <f t="shared" si="14"/>
        <v>141195</v>
      </c>
      <c r="AF37" s="9">
        <f t="shared" si="14"/>
        <v>0</v>
      </c>
      <c r="AG37" s="9">
        <f t="shared" si="14"/>
        <v>36782000</v>
      </c>
      <c r="AH37" s="10">
        <f t="shared" si="2"/>
        <v>33991000.06</v>
      </c>
      <c r="AI37" s="9">
        <f t="shared" si="11"/>
        <v>-2790999.9399999976</v>
      </c>
      <c r="AJ37" s="11">
        <f t="shared" si="12"/>
        <v>0.924120495350987</v>
      </c>
      <c r="AK37" s="3" t="s">
        <v>7</v>
      </c>
    </row>
    <row r="38" spans="3:5" ht="15">
      <c r="C38" s="1" t="s">
        <v>39</v>
      </c>
      <c r="E38" s="1" t="s">
        <v>41</v>
      </c>
    </row>
    <row r="40" ht="15">
      <c r="D40" s="1" t="s">
        <v>40</v>
      </c>
    </row>
    <row r="42" ht="15">
      <c r="AH42" s="1" t="s">
        <v>57</v>
      </c>
    </row>
  </sheetData>
  <sheetProtection/>
  <mergeCells count="16">
    <mergeCell ref="A2:AK5"/>
    <mergeCell ref="B6:B7"/>
    <mergeCell ref="C6:H6"/>
    <mergeCell ref="I6:L6"/>
    <mergeCell ref="M6:P6"/>
    <mergeCell ref="AK6:AK7"/>
    <mergeCell ref="U6:U7"/>
    <mergeCell ref="AG6:AI6"/>
    <mergeCell ref="V6:Y6"/>
    <mergeCell ref="Z6:AC6"/>
    <mergeCell ref="Q6:T6"/>
    <mergeCell ref="A6:A7"/>
    <mergeCell ref="AJ6:AJ7"/>
    <mergeCell ref="AF6:AF7"/>
    <mergeCell ref="AE6:AE7"/>
    <mergeCell ref="AD6:AD7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2017-12-04T13:16:07Z</cp:lastPrinted>
  <dcterms:created xsi:type="dcterms:W3CDTF">2010-05-14T07:01:12Z</dcterms:created>
  <dcterms:modified xsi:type="dcterms:W3CDTF">2017-12-05T11:16:08Z</dcterms:modified>
  <cp:category/>
  <cp:version/>
  <cp:contentType/>
  <cp:contentStatus/>
</cp:coreProperties>
</file>