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tabRatio="59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<sst xmlns="http://schemas.openxmlformats.org/spreadsheetml/2006/main" count="139" uniqueCount="60">
  <si>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</si>
  <si>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</si>
  <si>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</si>
  <si>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</si>
  <si>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</si>
  <si>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</si>
  <si>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</si>
  <si>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</si>
  <si>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</si>
  <si>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</si>
  <si>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</si>
  <si>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</si>
  <si>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</si>
  <si>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</si>
  <si>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</si>
  <si>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</si>
  <si>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</si>
  <si>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</si>
  <si>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</si>
  <si>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</si>
  <si>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</si>
  <si>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</si>
  <si>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</si>
  <si>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</si>
  <si>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</si>
  <si>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</si>
  <si>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</si>
  <si>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</si>
  <si>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</si>
  <si>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</si>
  <si>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</si>
  <si>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</si>
  <si>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</si>
  <si>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</si>
  <si>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</si>
  <si>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</si>
  <si>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</si>
  <si>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</si>
  <si>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</si>
  <si>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</si>
  <si>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</si>
  <si>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</si>
  <si>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</si>
  <si>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</si>
  <si>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</si>
  <si>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</si>
  <si>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</si>
  <si>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</si>
  <si>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</si>
  <si>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</si>
  <si>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</si>
  <si>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</si>
  <si>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</si>
  <si>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</si>
  <si>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</si>
  <si>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</si>
  <si>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</si>
  <si>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>Акцизы</t>
  </si>
  <si>
    <t>Продажа</t>
  </si>
  <si>
    <t xml:space="preserve">                                                                                                           Исполнение бюджетов поселений по доходам на 01 июля  2019  МО"Дербентский район"                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</si>
</sst>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A2" sqref="A2:AL5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11.50390625" style="1" customWidth="1"/>
    <col min="4" max="4" width="13.875" style="1" customWidth="1"/>
    <col min="5" max="5" width="14.00390625" style="1" customWidth="1"/>
    <col min="6" max="6" width="0.12890625" style="1" hidden="1" customWidth="1"/>
    <col min="7" max="7" width="8.875" style="1" hidden="1" customWidth="1"/>
    <col min="8" max="9" width="13.625" style="1" customWidth="1"/>
    <col min="10" max="10" width="16.50390625" style="1" customWidth="1"/>
    <col min="11" max="11" width="12.875" style="1" customWidth="1"/>
    <col min="12" max="12" width="10.625" style="1" customWidth="1"/>
    <col min="13" max="13" width="10.50390625" style="1" customWidth="1"/>
    <col min="14" max="14" width="12.00390625" style="1" customWidth="1"/>
    <col min="15" max="15" width="12.125" style="1" customWidth="1"/>
    <col min="16" max="16" width="11.125" style="1" customWidth="1"/>
    <col min="17" max="17" width="23.50390625" style="1" customWidth="1"/>
    <col min="18" max="18" width="12.50390625" style="1" customWidth="1"/>
    <col min="19" max="19" width="21.375" style="1" customWidth="1"/>
    <col min="20" max="20" width="16.50390625" style="1" customWidth="1"/>
    <col min="21" max="21" width="21.50390625" style="1" customWidth="1"/>
    <col min="22" max="23" width="14.375" style="1" customWidth="1"/>
    <col min="24" max="24" width="18.00390625" style="1" customWidth="1"/>
    <col min="25" max="25" width="9.875" style="1" customWidth="1"/>
    <col min="26" max="26" width="12.375" style="1" customWidth="1"/>
    <col min="27" max="27" width="14.125" style="1" customWidth="1"/>
    <col min="28" max="28" width="10.50390625" style="1" customWidth="1"/>
    <col min="29" max="29" width="9.50390625" style="1" customWidth="1"/>
    <col min="30" max="30" width="13.00390625" style="1" customWidth="1"/>
    <col min="31" max="31" width="11.00390625" style="1" customWidth="1"/>
    <col min="32" max="32" width="10.125" style="1" customWidth="1"/>
    <col min="33" max="33" width="11.50390625" style="1" customWidth="1"/>
    <col min="34" max="34" width="14.125" style="1" customWidth="1"/>
    <col min="35" max="35" width="20.125" style="1" customWidth="1"/>
    <col min="36" max="36" width="19.125" style="1" customWidth="1"/>
    <col min="37" max="37" width="12.375" style="1" customWidth="1"/>
    <col min="38" max="38" width="22.50390625" style="1" customWidth="1"/>
    <col min="39" max="16384" width="8.875" style="1" customWidth="1"/>
  </cols>
  <sheetData>
    <row r="1" ht="32.25" customHeight="1">
      <c r="A1" s="1" t="b">
        <f>A2=S7</f>
        <v>0</v>
      </c>
    </row>
    <row r="2" spans="1:38" ht="15.75" customHeight="1">
      <c r="A2" s="19" t="s">
        <v>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ht="25.5" customHeight="1">
      <c r="A6" s="25"/>
      <c r="B6" s="22" t="s">
        <v>0</v>
      </c>
      <c r="C6" s="23" t="s">
        <v>1</v>
      </c>
      <c r="D6" s="23"/>
      <c r="E6" s="23"/>
      <c r="F6" s="23"/>
      <c r="G6" s="23"/>
      <c r="H6" s="23"/>
      <c r="I6" s="23" t="s">
        <v>55</v>
      </c>
      <c r="J6" s="23"/>
      <c r="K6" s="23"/>
      <c r="L6" s="23"/>
      <c r="M6" s="23" t="s">
        <v>36</v>
      </c>
      <c r="N6" s="23"/>
      <c r="O6" s="23"/>
      <c r="P6" s="23"/>
      <c r="Q6" s="23" t="s">
        <v>8</v>
      </c>
      <c r="R6" s="23"/>
      <c r="S6" s="23"/>
      <c r="T6" s="23"/>
      <c r="U6" s="23" t="s">
        <v>49</v>
      </c>
      <c r="V6" s="23" t="s">
        <v>48</v>
      </c>
      <c r="W6" s="23"/>
      <c r="X6" s="23"/>
      <c r="Y6" s="23"/>
      <c r="Z6" s="23" t="s">
        <v>57</v>
      </c>
      <c r="AA6" s="23"/>
      <c r="AB6" s="23"/>
      <c r="AC6" s="23"/>
      <c r="AD6" s="27" t="s">
        <v>58</v>
      </c>
      <c r="AE6" s="23" t="s">
        <v>54</v>
      </c>
      <c r="AF6" s="23" t="s">
        <v>53</v>
      </c>
      <c r="AG6" s="23" t="s">
        <v>52</v>
      </c>
      <c r="AH6" s="23" t="s">
        <v>50</v>
      </c>
      <c r="AI6" s="23"/>
      <c r="AJ6" s="23"/>
      <c r="AK6" s="23" t="s">
        <v>51</v>
      </c>
      <c r="AL6" s="24" t="s">
        <v>47</v>
      </c>
    </row>
    <row r="7" spans="1:38" ht="42.75" customHeight="1">
      <c r="A7" s="26"/>
      <c r="B7" s="22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23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28"/>
      <c r="AE7" s="23"/>
      <c r="AF7" s="23"/>
      <c r="AG7" s="23"/>
      <c r="AH7" s="18" t="s">
        <v>2</v>
      </c>
      <c r="AI7" s="18" t="s">
        <v>38</v>
      </c>
      <c r="AJ7" s="18" t="s">
        <v>4</v>
      </c>
      <c r="AK7" s="23"/>
      <c r="AL7" s="24"/>
    </row>
    <row r="8" spans="1:38" ht="24" customHeight="1">
      <c r="A8" s="2">
        <v>1</v>
      </c>
      <c r="B8" s="3" t="s">
        <v>5</v>
      </c>
      <c r="C8" s="4">
        <v>28000</v>
      </c>
      <c r="D8" s="5">
        <v>21155</v>
      </c>
      <c r="E8" s="6">
        <f aca="true" t="shared" si="0" ref="E8:E36">SUM(D8-C8)</f>
        <v>-6845</v>
      </c>
      <c r="F8" s="4"/>
      <c r="G8" s="2"/>
      <c r="H8" s="7">
        <f>SUM(D8/C8)</f>
        <v>0.7555357142857143</v>
      </c>
      <c r="I8" s="4">
        <v>503000</v>
      </c>
      <c r="J8" s="8">
        <v>248329</v>
      </c>
      <c r="K8" s="4">
        <f>SUM(J8-I8)</f>
        <v>-254671</v>
      </c>
      <c r="L8" s="7">
        <f>SUM(J8/I8)</f>
        <v>0.4936958250497018</v>
      </c>
      <c r="M8" s="4"/>
      <c r="N8" s="4"/>
      <c r="O8" s="4">
        <f>SUM(N8-M8)</f>
        <v>0</v>
      </c>
      <c r="P8" s="7"/>
      <c r="Q8" s="4">
        <v>431000</v>
      </c>
      <c r="R8" s="4">
        <v>61824</v>
      </c>
      <c r="S8" s="4">
        <f>SUM(R8-Q8)</f>
        <v>-369176</v>
      </c>
      <c r="T8" s="7">
        <f>SUM(R8/Q8)</f>
        <v>0.1434431554524362</v>
      </c>
      <c r="U8" s="16" t="s">
        <v>5</v>
      </c>
      <c r="V8" s="4"/>
      <c r="W8" s="6">
        <v>36000</v>
      </c>
      <c r="X8" s="6">
        <f>SUM(W8-V8)</f>
        <v>36000</v>
      </c>
      <c r="Y8" s="7"/>
      <c r="Z8" s="4"/>
      <c r="AA8" s="4"/>
      <c r="AB8" s="4">
        <f>SUM(AA8-Z8)</f>
        <v>0</v>
      </c>
      <c r="AC8" s="7"/>
      <c r="AD8" s="8"/>
      <c r="AE8" s="4"/>
      <c r="AF8" s="4"/>
      <c r="AG8" s="2"/>
      <c r="AH8" s="9">
        <f aca="true" t="shared" si="1" ref="AH8:AH36">SUM(C8+F8+I8+M8+Q8+V8+Z8)</f>
        <v>962000</v>
      </c>
      <c r="AI8" s="10">
        <f>SUM(D8+G8+J8+N8+R8+W8+AD8+AE8+AG8+AF8+AA8)</f>
        <v>367308</v>
      </c>
      <c r="AJ8" s="10">
        <f>SUM(AI8-AH8)</f>
        <v>-594692</v>
      </c>
      <c r="AK8" s="11">
        <f>SUM(AI8/AH8)</f>
        <v>0.38181704781704784</v>
      </c>
      <c r="AL8" s="3" t="s">
        <v>5</v>
      </c>
    </row>
    <row r="9" spans="1:38" ht="24" customHeight="1">
      <c r="A9" s="2">
        <v>2</v>
      </c>
      <c r="B9" s="3" t="s">
        <v>6</v>
      </c>
      <c r="C9" s="8">
        <v>50000</v>
      </c>
      <c r="D9" s="6">
        <v>28719</v>
      </c>
      <c r="E9" s="6">
        <f t="shared" si="0"/>
        <v>-21281</v>
      </c>
      <c r="F9" s="4"/>
      <c r="G9" s="4"/>
      <c r="H9" s="7">
        <f aca="true" t="shared" si="2" ref="H9:H37">SUM(D9/C9)</f>
        <v>0.57438</v>
      </c>
      <c r="I9" s="4">
        <v>758000</v>
      </c>
      <c r="J9" s="12">
        <v>273347</v>
      </c>
      <c r="K9" s="4">
        <f aca="true" t="shared" si="3" ref="K9:K37">SUM(J9-I9)</f>
        <v>-484653</v>
      </c>
      <c r="L9" s="7">
        <f aca="true" t="shared" si="4" ref="L9:L37">SUM(J9/I9)</f>
        <v>0.3606160949868074</v>
      </c>
      <c r="M9" s="4"/>
      <c r="N9" s="4">
        <v>84</v>
      </c>
      <c r="O9" s="4"/>
      <c r="P9" s="7"/>
      <c r="Q9" s="4">
        <v>199000</v>
      </c>
      <c r="R9" s="4">
        <v>2433</v>
      </c>
      <c r="S9" s="4">
        <f aca="true" t="shared" si="5" ref="S9:S37">SUM(R9-Q9)</f>
        <v>-196567</v>
      </c>
      <c r="T9" s="7">
        <f aca="true" t="shared" si="6" ref="T9:T37">SUM(R9/Q9)</f>
        <v>0.012226130653266332</v>
      </c>
      <c r="U9" s="16" t="s">
        <v>6</v>
      </c>
      <c r="V9" s="4"/>
      <c r="W9" s="4"/>
      <c r="X9" s="6">
        <f aca="true" t="shared" si="7" ref="X9:X37">SUM(W9-V9)</f>
        <v>0</v>
      </c>
      <c r="Y9" s="7"/>
      <c r="Z9" s="4"/>
      <c r="AA9" s="13"/>
      <c r="AB9" s="4">
        <f aca="true" t="shared" si="8" ref="AB9:AB37">SUM(AA9-Z9)</f>
        <v>0</v>
      </c>
      <c r="AC9" s="7"/>
      <c r="AD9" s="8"/>
      <c r="AE9" s="4"/>
      <c r="AF9" s="4"/>
      <c r="AG9" s="2"/>
      <c r="AH9" s="9">
        <f t="shared" si="1"/>
        <v>1007000</v>
      </c>
      <c r="AI9" s="10">
        <f aca="true" t="shared" si="9" ref="AI9:AI37">SUM(D9+G9+J9+N9+R9+W9+AD9+AE9+AG9+AF9+AA9)</f>
        <v>304583</v>
      </c>
      <c r="AJ9" s="9">
        <f aca="true" t="shared" si="10" ref="AJ9:AJ37">SUM(AI9-AH9)</f>
        <v>-702417</v>
      </c>
      <c r="AK9" s="11">
        <f aca="true" t="shared" si="11" ref="AK9:AK37">SUM(AI9/AH9)</f>
        <v>0.30246573982125124</v>
      </c>
      <c r="AL9" s="3" t="s">
        <v>6</v>
      </c>
    </row>
    <row r="10" spans="1:38" ht="24" customHeight="1">
      <c r="A10" s="2">
        <v>3</v>
      </c>
      <c r="B10" s="3" t="s">
        <v>9</v>
      </c>
      <c r="C10" s="14">
        <v>80000</v>
      </c>
      <c r="D10" s="5">
        <v>41380</v>
      </c>
      <c r="E10" s="6">
        <f t="shared" si="0"/>
        <v>-38620</v>
      </c>
      <c r="F10" s="4"/>
      <c r="G10" s="4"/>
      <c r="H10" s="7">
        <f t="shared" si="2"/>
        <v>0.51725</v>
      </c>
      <c r="I10" s="4">
        <v>506000</v>
      </c>
      <c r="J10" s="8">
        <v>321340</v>
      </c>
      <c r="K10" s="4">
        <f t="shared" si="3"/>
        <v>-184660</v>
      </c>
      <c r="L10" s="7">
        <f t="shared" si="4"/>
        <v>0.6350592885375494</v>
      </c>
      <c r="M10" s="4"/>
      <c r="N10" s="4"/>
      <c r="O10" s="4"/>
      <c r="P10" s="7"/>
      <c r="Q10" s="4">
        <v>477000</v>
      </c>
      <c r="R10" s="4">
        <v>135896</v>
      </c>
      <c r="S10" s="4">
        <f t="shared" si="5"/>
        <v>-341104</v>
      </c>
      <c r="T10" s="7">
        <f t="shared" si="6"/>
        <v>0.2848972746331237</v>
      </c>
      <c r="U10" s="16" t="s">
        <v>9</v>
      </c>
      <c r="V10" s="4"/>
      <c r="W10" s="4"/>
      <c r="X10" s="6">
        <f t="shared" si="7"/>
        <v>0</v>
      </c>
      <c r="Y10" s="7"/>
      <c r="Z10" s="4"/>
      <c r="AA10" s="4"/>
      <c r="AB10" s="4">
        <f t="shared" si="8"/>
        <v>0</v>
      </c>
      <c r="AC10" s="7"/>
      <c r="AD10" s="8"/>
      <c r="AE10" s="4"/>
      <c r="AF10" s="4"/>
      <c r="AG10" s="2"/>
      <c r="AH10" s="9">
        <f t="shared" si="1"/>
        <v>1063000</v>
      </c>
      <c r="AI10" s="10">
        <f t="shared" si="9"/>
        <v>498616</v>
      </c>
      <c r="AJ10" s="9">
        <f t="shared" si="10"/>
        <v>-564384</v>
      </c>
      <c r="AK10" s="11">
        <f t="shared" si="11"/>
        <v>0.46906491063029165</v>
      </c>
      <c r="AL10" s="3" t="s">
        <v>9</v>
      </c>
    </row>
    <row r="11" spans="1:38" ht="24" customHeight="1">
      <c r="A11" s="2">
        <v>4</v>
      </c>
      <c r="B11" s="3" t="s">
        <v>10</v>
      </c>
      <c r="C11" s="4">
        <v>130000</v>
      </c>
      <c r="D11" s="6">
        <v>35295</v>
      </c>
      <c r="E11" s="6">
        <f t="shared" si="0"/>
        <v>-94705</v>
      </c>
      <c r="F11" s="4"/>
      <c r="G11" s="4"/>
      <c r="H11" s="7">
        <f t="shared" si="2"/>
        <v>0.2715</v>
      </c>
      <c r="I11" s="4">
        <v>903000</v>
      </c>
      <c r="J11" s="8">
        <v>661782</v>
      </c>
      <c r="K11" s="4">
        <f t="shared" si="3"/>
        <v>-241218</v>
      </c>
      <c r="L11" s="7">
        <f t="shared" si="4"/>
        <v>0.7328704318936877</v>
      </c>
      <c r="M11" s="4">
        <v>26000</v>
      </c>
      <c r="N11" s="4"/>
      <c r="O11" s="4"/>
      <c r="P11" s="7">
        <f>SUM(N11/M11)</f>
        <v>0</v>
      </c>
      <c r="Q11" s="4">
        <v>281000</v>
      </c>
      <c r="R11" s="4">
        <v>12714</v>
      </c>
      <c r="S11" s="4">
        <f t="shared" si="5"/>
        <v>-268286</v>
      </c>
      <c r="T11" s="7">
        <f t="shared" si="6"/>
        <v>0.04524555160142349</v>
      </c>
      <c r="U11" s="16" t="s">
        <v>10</v>
      </c>
      <c r="V11" s="4"/>
      <c r="W11" s="4"/>
      <c r="X11" s="6">
        <f t="shared" si="7"/>
        <v>0</v>
      </c>
      <c r="Y11" s="7"/>
      <c r="Z11" s="4"/>
      <c r="AA11" s="4"/>
      <c r="AB11" s="4">
        <f t="shared" si="8"/>
        <v>0</v>
      </c>
      <c r="AC11" s="7"/>
      <c r="AD11" s="8"/>
      <c r="AE11" s="4"/>
      <c r="AF11" s="4"/>
      <c r="AG11" s="2"/>
      <c r="AH11" s="9">
        <f t="shared" si="1"/>
        <v>1340000</v>
      </c>
      <c r="AI11" s="10">
        <f t="shared" si="9"/>
        <v>709791</v>
      </c>
      <c r="AJ11" s="9">
        <f t="shared" si="10"/>
        <v>-630209</v>
      </c>
      <c r="AK11" s="11">
        <f t="shared" si="11"/>
        <v>0.529694776119403</v>
      </c>
      <c r="AL11" s="3" t="s">
        <v>10</v>
      </c>
    </row>
    <row r="12" spans="1:38" ht="24" customHeight="1">
      <c r="A12" s="2">
        <v>5</v>
      </c>
      <c r="B12" s="3" t="s">
        <v>11</v>
      </c>
      <c r="C12" s="4">
        <v>75000</v>
      </c>
      <c r="D12" s="6">
        <v>40717</v>
      </c>
      <c r="E12" s="6">
        <f t="shared" si="0"/>
        <v>-34283</v>
      </c>
      <c r="F12" s="4"/>
      <c r="G12" s="4"/>
      <c r="H12" s="7">
        <f t="shared" si="2"/>
        <v>0.5428933333333333</v>
      </c>
      <c r="I12" s="4">
        <v>731000</v>
      </c>
      <c r="J12" s="8">
        <v>413945</v>
      </c>
      <c r="K12" s="4">
        <f t="shared" si="3"/>
        <v>-317055</v>
      </c>
      <c r="L12" s="7">
        <f t="shared" si="4"/>
        <v>0.5662722298221614</v>
      </c>
      <c r="M12" s="4">
        <v>1000</v>
      </c>
      <c r="N12" s="4"/>
      <c r="O12" s="4"/>
      <c r="P12" s="7"/>
      <c r="Q12" s="4">
        <v>490000</v>
      </c>
      <c r="R12" s="4">
        <v>108307</v>
      </c>
      <c r="S12" s="4">
        <f t="shared" si="5"/>
        <v>-381693</v>
      </c>
      <c r="T12" s="7">
        <f t="shared" si="6"/>
        <v>0.221034693877551</v>
      </c>
      <c r="U12" s="16" t="s">
        <v>11</v>
      </c>
      <c r="V12" s="4"/>
      <c r="W12" s="4"/>
      <c r="X12" s="6">
        <f t="shared" si="7"/>
        <v>0</v>
      </c>
      <c r="Y12" s="7"/>
      <c r="Z12" s="4"/>
      <c r="AA12" s="4"/>
      <c r="AB12" s="4">
        <f t="shared" si="8"/>
        <v>0</v>
      </c>
      <c r="AC12" s="7"/>
      <c r="AD12" s="8"/>
      <c r="AE12" s="4"/>
      <c r="AF12" s="4"/>
      <c r="AG12" s="2"/>
      <c r="AH12" s="9">
        <f t="shared" si="1"/>
        <v>1297000</v>
      </c>
      <c r="AI12" s="10">
        <f t="shared" si="9"/>
        <v>562969</v>
      </c>
      <c r="AJ12" s="9">
        <f t="shared" si="10"/>
        <v>-734031</v>
      </c>
      <c r="AK12" s="11">
        <f t="shared" si="11"/>
        <v>0.43405474171164227</v>
      </c>
      <c r="AL12" s="3" t="s">
        <v>11</v>
      </c>
    </row>
    <row r="13" spans="1:38" ht="24" customHeight="1">
      <c r="A13" s="2">
        <v>6</v>
      </c>
      <c r="B13" s="3" t="s">
        <v>12</v>
      </c>
      <c r="C13" s="4">
        <v>600000</v>
      </c>
      <c r="D13" s="5">
        <v>342935</v>
      </c>
      <c r="E13" s="6">
        <f t="shared" si="0"/>
        <v>-257065</v>
      </c>
      <c r="F13" s="4"/>
      <c r="G13" s="4"/>
      <c r="H13" s="7">
        <f t="shared" si="2"/>
        <v>0.5715583333333333</v>
      </c>
      <c r="I13" s="4">
        <v>551000</v>
      </c>
      <c r="J13" s="8">
        <v>63546</v>
      </c>
      <c r="K13" s="4">
        <f t="shared" si="3"/>
        <v>-487454</v>
      </c>
      <c r="L13" s="7">
        <f t="shared" si="4"/>
        <v>0.11532849364791288</v>
      </c>
      <c r="M13" s="4"/>
      <c r="N13" s="1">
        <v>1800</v>
      </c>
      <c r="O13" s="4"/>
      <c r="P13" s="7"/>
      <c r="Q13" s="4">
        <v>423000</v>
      </c>
      <c r="R13" s="4">
        <v>27218</v>
      </c>
      <c r="S13" s="4">
        <f t="shared" si="5"/>
        <v>-395782</v>
      </c>
      <c r="T13" s="7">
        <f t="shared" si="6"/>
        <v>0.0643451536643026</v>
      </c>
      <c r="U13" s="16" t="s">
        <v>12</v>
      </c>
      <c r="V13" s="4">
        <v>1193000</v>
      </c>
      <c r="W13" s="4">
        <v>1002242</v>
      </c>
      <c r="X13" s="6">
        <f t="shared" si="7"/>
        <v>-190758</v>
      </c>
      <c r="Y13" s="7">
        <f>SUM(W13/V13)</f>
        <v>0.8401022632020118</v>
      </c>
      <c r="Z13" s="4"/>
      <c r="AA13" s="4"/>
      <c r="AB13" s="4">
        <f t="shared" si="8"/>
        <v>0</v>
      </c>
      <c r="AC13" s="7"/>
      <c r="AD13" s="8"/>
      <c r="AE13" s="4"/>
      <c r="AF13" s="4"/>
      <c r="AG13" s="4"/>
      <c r="AH13" s="9">
        <f t="shared" si="1"/>
        <v>2767000</v>
      </c>
      <c r="AI13" s="10">
        <f t="shared" si="9"/>
        <v>1437741</v>
      </c>
      <c r="AJ13" s="9">
        <f t="shared" si="10"/>
        <v>-1329259</v>
      </c>
      <c r="AK13" s="11">
        <f t="shared" si="11"/>
        <v>0.5196028189374774</v>
      </c>
      <c r="AL13" s="3" t="s">
        <v>12</v>
      </c>
    </row>
    <row r="14" spans="1:38" ht="24" customHeight="1">
      <c r="A14" s="2">
        <v>7</v>
      </c>
      <c r="B14" s="3" t="s">
        <v>13</v>
      </c>
      <c r="C14" s="4">
        <v>55000</v>
      </c>
      <c r="D14" s="6">
        <v>32992</v>
      </c>
      <c r="E14" s="6">
        <f t="shared" si="0"/>
        <v>-22008</v>
      </c>
      <c r="F14" s="4"/>
      <c r="G14" s="4"/>
      <c r="H14" s="7">
        <f t="shared" si="2"/>
        <v>0.5998545454545454</v>
      </c>
      <c r="I14" s="4">
        <v>337000</v>
      </c>
      <c r="J14" s="8">
        <v>83864</v>
      </c>
      <c r="K14" s="4">
        <f t="shared" si="3"/>
        <v>-253136</v>
      </c>
      <c r="L14" s="7">
        <f t="shared" si="4"/>
        <v>0.24885459940652818</v>
      </c>
      <c r="M14" s="4">
        <v>25000</v>
      </c>
      <c r="N14" s="4"/>
      <c r="O14" s="4"/>
      <c r="P14" s="7">
        <f>SUM(N14/M14)</f>
        <v>0</v>
      </c>
      <c r="Q14" s="4">
        <v>232000</v>
      </c>
      <c r="R14" s="4">
        <v>69186</v>
      </c>
      <c r="S14" s="4">
        <f t="shared" si="5"/>
        <v>-162814</v>
      </c>
      <c r="T14" s="7">
        <f t="shared" si="6"/>
        <v>0.2982155172413793</v>
      </c>
      <c r="U14" s="16" t="s">
        <v>13</v>
      </c>
      <c r="V14" s="4"/>
      <c r="W14" s="4"/>
      <c r="X14" s="6">
        <f t="shared" si="7"/>
        <v>0</v>
      </c>
      <c r="Y14" s="7"/>
      <c r="Z14" s="4"/>
      <c r="AA14" s="4"/>
      <c r="AB14" s="4">
        <f t="shared" si="8"/>
        <v>0</v>
      </c>
      <c r="AC14" s="7"/>
      <c r="AD14" s="8"/>
      <c r="AE14" s="4"/>
      <c r="AF14" s="4"/>
      <c r="AG14" s="2"/>
      <c r="AH14" s="9">
        <f t="shared" si="1"/>
        <v>649000</v>
      </c>
      <c r="AI14" s="10">
        <f t="shared" si="9"/>
        <v>186042</v>
      </c>
      <c r="AJ14" s="9">
        <f t="shared" si="10"/>
        <v>-462958</v>
      </c>
      <c r="AK14" s="11">
        <f t="shared" si="11"/>
        <v>0.28665947611710324</v>
      </c>
      <c r="AL14" s="3" t="s">
        <v>13</v>
      </c>
    </row>
    <row r="15" spans="1:38" ht="24" customHeight="1">
      <c r="A15" s="2">
        <v>8</v>
      </c>
      <c r="B15" s="3" t="s">
        <v>14</v>
      </c>
      <c r="C15" s="4">
        <v>93000</v>
      </c>
      <c r="D15" s="6">
        <v>58984</v>
      </c>
      <c r="E15" s="6">
        <f t="shared" si="0"/>
        <v>-34016</v>
      </c>
      <c r="F15" s="4"/>
      <c r="G15" s="4"/>
      <c r="H15" s="7">
        <f t="shared" si="2"/>
        <v>0.6342365591397849</v>
      </c>
      <c r="I15" s="4">
        <v>674000</v>
      </c>
      <c r="J15" s="8">
        <v>745515</v>
      </c>
      <c r="K15" s="4">
        <f t="shared" si="3"/>
        <v>71515</v>
      </c>
      <c r="L15" s="7">
        <f t="shared" si="4"/>
        <v>1.106105341246291</v>
      </c>
      <c r="M15" s="4">
        <v>9000</v>
      </c>
      <c r="N15" s="4">
        <v>54</v>
      </c>
      <c r="O15" s="4"/>
      <c r="P15" s="7">
        <f>SUM(N15/M15)</f>
        <v>0.006</v>
      </c>
      <c r="Q15" s="4">
        <v>26000</v>
      </c>
      <c r="R15" s="4">
        <v>6</v>
      </c>
      <c r="S15" s="4">
        <f t="shared" si="5"/>
        <v>-25994</v>
      </c>
      <c r="T15" s="7">
        <f t="shared" si="6"/>
        <v>0.00023076923076923076</v>
      </c>
      <c r="U15" s="16" t="s">
        <v>14</v>
      </c>
      <c r="V15" s="4">
        <v>77000</v>
      </c>
      <c r="W15" s="4">
        <v>16928</v>
      </c>
      <c r="X15" s="6">
        <f t="shared" si="7"/>
        <v>-60072</v>
      </c>
      <c r="Y15" s="7">
        <f>SUM(W15/V15)</f>
        <v>0.21984415584415584</v>
      </c>
      <c r="Z15" s="4"/>
      <c r="AA15" s="4"/>
      <c r="AB15" s="4">
        <f t="shared" si="8"/>
        <v>0</v>
      </c>
      <c r="AC15" s="7"/>
      <c r="AD15" s="8"/>
      <c r="AE15" s="4"/>
      <c r="AF15" s="4"/>
      <c r="AG15" s="2"/>
      <c r="AH15" s="9">
        <f t="shared" si="1"/>
        <v>879000</v>
      </c>
      <c r="AI15" s="10">
        <f t="shared" si="9"/>
        <v>821487</v>
      </c>
      <c r="AJ15" s="9">
        <f t="shared" si="10"/>
        <v>-57513</v>
      </c>
      <c r="AK15" s="11">
        <f t="shared" si="11"/>
        <v>0.9345699658703072</v>
      </c>
      <c r="AL15" s="3" t="s">
        <v>14</v>
      </c>
    </row>
    <row r="16" spans="1:38" ht="24" customHeight="1">
      <c r="A16" s="2">
        <v>9</v>
      </c>
      <c r="B16" s="3" t="s">
        <v>15</v>
      </c>
      <c r="C16" s="4">
        <v>52000</v>
      </c>
      <c r="D16" s="5">
        <v>26803</v>
      </c>
      <c r="E16" s="6">
        <f t="shared" si="0"/>
        <v>-25197</v>
      </c>
      <c r="F16" s="4"/>
      <c r="G16" s="4"/>
      <c r="H16" s="7">
        <f t="shared" si="2"/>
        <v>0.5154423076923077</v>
      </c>
      <c r="I16" s="4">
        <v>797000</v>
      </c>
      <c r="J16" s="8">
        <v>360165</v>
      </c>
      <c r="K16" s="4">
        <f t="shared" si="3"/>
        <v>-436835</v>
      </c>
      <c r="L16" s="7">
        <f t="shared" si="4"/>
        <v>0.451900878293601</v>
      </c>
      <c r="M16" s="4">
        <v>1000</v>
      </c>
      <c r="N16" s="4"/>
      <c r="O16" s="4"/>
      <c r="P16" s="7">
        <f>SUM(N16/M16)</f>
        <v>0</v>
      </c>
      <c r="Q16" s="4">
        <v>345000</v>
      </c>
      <c r="R16" s="4">
        <v>9200</v>
      </c>
      <c r="S16" s="4">
        <f t="shared" si="5"/>
        <v>-335800</v>
      </c>
      <c r="T16" s="7">
        <f t="shared" si="6"/>
        <v>0.02666666666666667</v>
      </c>
      <c r="U16" s="16" t="s">
        <v>15</v>
      </c>
      <c r="V16" s="4"/>
      <c r="W16" s="4"/>
      <c r="X16" s="6">
        <f t="shared" si="7"/>
        <v>0</v>
      </c>
      <c r="Y16" s="7"/>
      <c r="Z16" s="4"/>
      <c r="AA16" s="4"/>
      <c r="AB16" s="4">
        <f t="shared" si="8"/>
        <v>0</v>
      </c>
      <c r="AC16" s="7"/>
      <c r="AD16" s="8"/>
      <c r="AE16" s="4"/>
      <c r="AF16" s="4"/>
      <c r="AG16" s="2"/>
      <c r="AH16" s="9">
        <f t="shared" si="1"/>
        <v>1195000</v>
      </c>
      <c r="AI16" s="10">
        <f t="shared" si="9"/>
        <v>396168</v>
      </c>
      <c r="AJ16" s="9">
        <f t="shared" si="10"/>
        <v>-798832</v>
      </c>
      <c r="AK16" s="11">
        <f t="shared" si="11"/>
        <v>0.33152133891213387</v>
      </c>
      <c r="AL16" s="3" t="s">
        <v>15</v>
      </c>
    </row>
    <row r="17" spans="1:38" ht="24" customHeight="1">
      <c r="A17" s="2">
        <v>10</v>
      </c>
      <c r="B17" s="3" t="s">
        <v>16</v>
      </c>
      <c r="C17" s="4">
        <v>35000</v>
      </c>
      <c r="D17" s="5">
        <v>26377</v>
      </c>
      <c r="E17" s="6">
        <f t="shared" si="0"/>
        <v>-8623</v>
      </c>
      <c r="F17" s="4"/>
      <c r="G17" s="4"/>
      <c r="H17" s="7">
        <f t="shared" si="2"/>
        <v>0.7536285714285714</v>
      </c>
      <c r="I17" s="4">
        <v>398000</v>
      </c>
      <c r="J17" s="8">
        <v>243127</v>
      </c>
      <c r="K17" s="4">
        <f t="shared" si="3"/>
        <v>-154873</v>
      </c>
      <c r="L17" s="7">
        <f t="shared" si="4"/>
        <v>0.6108718592964825</v>
      </c>
      <c r="M17" s="4">
        <v>17000</v>
      </c>
      <c r="N17" s="4"/>
      <c r="O17" s="4"/>
      <c r="P17" s="7">
        <f>SUM(N17/M17)</f>
        <v>0</v>
      </c>
      <c r="Q17" s="4">
        <v>150000</v>
      </c>
      <c r="R17" s="4">
        <v>25440</v>
      </c>
      <c r="S17" s="4">
        <f t="shared" si="5"/>
        <v>-124560</v>
      </c>
      <c r="T17" s="7">
        <f t="shared" si="6"/>
        <v>0.1696</v>
      </c>
      <c r="U17" s="16" t="s">
        <v>16</v>
      </c>
      <c r="V17" s="4"/>
      <c r="W17" s="4"/>
      <c r="X17" s="6">
        <f t="shared" si="7"/>
        <v>0</v>
      </c>
      <c r="Y17" s="7"/>
      <c r="Z17" s="4"/>
      <c r="AA17" s="4"/>
      <c r="AB17" s="4">
        <f t="shared" si="8"/>
        <v>0</v>
      </c>
      <c r="AC17" s="7"/>
      <c r="AD17" s="8"/>
      <c r="AE17" s="4"/>
      <c r="AF17" s="4"/>
      <c r="AG17" s="2"/>
      <c r="AH17" s="9">
        <f t="shared" si="1"/>
        <v>600000</v>
      </c>
      <c r="AI17" s="10">
        <f t="shared" si="9"/>
        <v>294944</v>
      </c>
      <c r="AJ17" s="9">
        <f t="shared" si="10"/>
        <v>-305056</v>
      </c>
      <c r="AK17" s="11">
        <f t="shared" si="11"/>
        <v>0.4915733333333333</v>
      </c>
      <c r="AL17" s="3" t="s">
        <v>16</v>
      </c>
    </row>
    <row r="18" spans="1:38" ht="24" customHeight="1">
      <c r="A18" s="2">
        <v>11</v>
      </c>
      <c r="B18" s="3" t="s">
        <v>17</v>
      </c>
      <c r="C18" s="4">
        <v>32000</v>
      </c>
      <c r="D18" s="5">
        <v>16878</v>
      </c>
      <c r="E18" s="6">
        <f t="shared" si="0"/>
        <v>-15122</v>
      </c>
      <c r="F18" s="4"/>
      <c r="G18" s="4"/>
      <c r="H18" s="7">
        <f t="shared" si="2"/>
        <v>0.5274375</v>
      </c>
      <c r="I18" s="4">
        <v>647000</v>
      </c>
      <c r="J18" s="8">
        <v>191628</v>
      </c>
      <c r="K18" s="4">
        <f t="shared" si="3"/>
        <v>-455372</v>
      </c>
      <c r="L18" s="7">
        <f t="shared" si="4"/>
        <v>0.2961792890262751</v>
      </c>
      <c r="M18" s="4"/>
      <c r="N18" s="4"/>
      <c r="O18" s="4"/>
      <c r="P18" s="7"/>
      <c r="Q18" s="4">
        <v>229000</v>
      </c>
      <c r="R18" s="4">
        <v>31682</v>
      </c>
      <c r="S18" s="4">
        <f t="shared" si="5"/>
        <v>-197318</v>
      </c>
      <c r="T18" s="7">
        <f t="shared" si="6"/>
        <v>0.13834934497816595</v>
      </c>
      <c r="U18" s="16" t="s">
        <v>17</v>
      </c>
      <c r="V18" s="4"/>
      <c r="W18" s="4"/>
      <c r="X18" s="6">
        <f t="shared" si="7"/>
        <v>0</v>
      </c>
      <c r="Y18" s="7"/>
      <c r="Z18" s="4"/>
      <c r="AA18" s="4"/>
      <c r="AB18" s="4">
        <f t="shared" si="8"/>
        <v>0</v>
      </c>
      <c r="AC18" s="7"/>
      <c r="AD18" s="8"/>
      <c r="AE18" s="4"/>
      <c r="AF18" s="4"/>
      <c r="AG18" s="2"/>
      <c r="AH18" s="9">
        <f t="shared" si="1"/>
        <v>908000</v>
      </c>
      <c r="AI18" s="10">
        <f t="shared" si="9"/>
        <v>240188</v>
      </c>
      <c r="AJ18" s="9">
        <f t="shared" si="10"/>
        <v>-667812</v>
      </c>
      <c r="AK18" s="11">
        <f t="shared" si="11"/>
        <v>0.26452422907488987</v>
      </c>
      <c r="AL18" s="3" t="s">
        <v>17</v>
      </c>
    </row>
    <row r="19" spans="1:38" ht="24" customHeight="1">
      <c r="A19" s="2">
        <v>12</v>
      </c>
      <c r="B19" s="3" t="s">
        <v>18</v>
      </c>
      <c r="C19" s="4">
        <v>36000</v>
      </c>
      <c r="D19" s="5">
        <v>24128</v>
      </c>
      <c r="E19" s="6">
        <f t="shared" si="0"/>
        <v>-11872</v>
      </c>
      <c r="F19" s="4"/>
      <c r="G19" s="4"/>
      <c r="H19" s="7">
        <f t="shared" si="2"/>
        <v>0.6702222222222223</v>
      </c>
      <c r="I19" s="4">
        <v>604000</v>
      </c>
      <c r="J19" s="8">
        <v>111121</v>
      </c>
      <c r="K19" s="4">
        <f t="shared" si="3"/>
        <v>-492879</v>
      </c>
      <c r="L19" s="7">
        <f t="shared" si="4"/>
        <v>0.1839751655629139</v>
      </c>
      <c r="M19" s="4"/>
      <c r="N19" s="4">
        <v>97</v>
      </c>
      <c r="O19" s="4"/>
      <c r="P19" s="7"/>
      <c r="Q19" s="4">
        <v>178000</v>
      </c>
      <c r="R19" s="4">
        <v>10502</v>
      </c>
      <c r="S19" s="4">
        <f t="shared" si="5"/>
        <v>-167498</v>
      </c>
      <c r="T19" s="7">
        <f t="shared" si="6"/>
        <v>0.059</v>
      </c>
      <c r="U19" s="16" t="s">
        <v>18</v>
      </c>
      <c r="V19" s="4"/>
      <c r="W19" s="4"/>
      <c r="X19" s="6">
        <f t="shared" si="7"/>
        <v>0</v>
      </c>
      <c r="Y19" s="7"/>
      <c r="Z19" s="4"/>
      <c r="AA19" s="4"/>
      <c r="AB19" s="4">
        <f t="shared" si="8"/>
        <v>0</v>
      </c>
      <c r="AC19" s="7"/>
      <c r="AD19" s="8"/>
      <c r="AE19" s="4"/>
      <c r="AF19" s="4"/>
      <c r="AG19" s="2"/>
      <c r="AH19" s="9">
        <f t="shared" si="1"/>
        <v>818000</v>
      </c>
      <c r="AI19" s="10">
        <f t="shared" si="9"/>
        <v>145848</v>
      </c>
      <c r="AJ19" s="9">
        <f t="shared" si="10"/>
        <v>-672152</v>
      </c>
      <c r="AK19" s="11">
        <f t="shared" si="11"/>
        <v>0.17829828850855745</v>
      </c>
      <c r="AL19" s="3" t="s">
        <v>18</v>
      </c>
    </row>
    <row r="20" spans="1:38" ht="24" customHeight="1">
      <c r="A20" s="2">
        <v>13</v>
      </c>
      <c r="B20" s="3" t="s">
        <v>19</v>
      </c>
      <c r="C20" s="4">
        <v>20000</v>
      </c>
      <c r="D20" s="5">
        <v>15053</v>
      </c>
      <c r="E20" s="6">
        <f t="shared" si="0"/>
        <v>-4947</v>
      </c>
      <c r="F20" s="4"/>
      <c r="G20" s="4"/>
      <c r="H20" s="7">
        <f t="shared" si="2"/>
        <v>0.75265</v>
      </c>
      <c r="I20" s="4">
        <v>80000</v>
      </c>
      <c r="J20" s="8">
        <v>19251</v>
      </c>
      <c r="K20" s="4">
        <f t="shared" si="3"/>
        <v>-60749</v>
      </c>
      <c r="L20" s="7">
        <f t="shared" si="4"/>
        <v>0.2406375</v>
      </c>
      <c r="M20" s="4">
        <v>8000</v>
      </c>
      <c r="N20" s="4"/>
      <c r="O20" s="4"/>
      <c r="P20" s="7">
        <f>SUM(N20/M20)</f>
        <v>0</v>
      </c>
      <c r="Q20" s="4">
        <v>37000</v>
      </c>
      <c r="R20" s="4">
        <v>12753</v>
      </c>
      <c r="S20" s="4">
        <f t="shared" si="5"/>
        <v>-24247</v>
      </c>
      <c r="T20" s="7">
        <f t="shared" si="6"/>
        <v>0.3446756756756757</v>
      </c>
      <c r="U20" s="16" t="s">
        <v>19</v>
      </c>
      <c r="V20" s="4"/>
      <c r="W20" s="4"/>
      <c r="X20" s="6">
        <f t="shared" si="7"/>
        <v>0</v>
      </c>
      <c r="Y20" s="7"/>
      <c r="Z20" s="4"/>
      <c r="AA20" s="4"/>
      <c r="AB20" s="4">
        <f t="shared" si="8"/>
        <v>0</v>
      </c>
      <c r="AC20" s="7"/>
      <c r="AD20" s="8"/>
      <c r="AE20" s="4"/>
      <c r="AF20" s="4"/>
      <c r="AG20" s="2"/>
      <c r="AH20" s="9">
        <f t="shared" si="1"/>
        <v>145000</v>
      </c>
      <c r="AI20" s="10">
        <f t="shared" si="9"/>
        <v>47057</v>
      </c>
      <c r="AJ20" s="9">
        <f t="shared" si="10"/>
        <v>-97943</v>
      </c>
      <c r="AK20" s="11">
        <f t="shared" si="11"/>
        <v>0.3245310344827586</v>
      </c>
      <c r="AL20" s="3" t="s">
        <v>19</v>
      </c>
    </row>
    <row r="21" spans="1:38" ht="24" customHeight="1">
      <c r="A21" s="2">
        <v>14</v>
      </c>
      <c r="B21" s="3" t="s">
        <v>20</v>
      </c>
      <c r="C21" s="4">
        <v>62000</v>
      </c>
      <c r="D21" s="5">
        <v>43366</v>
      </c>
      <c r="E21" s="6">
        <f t="shared" si="0"/>
        <v>-18634</v>
      </c>
      <c r="F21" s="4"/>
      <c r="G21" s="4"/>
      <c r="H21" s="7">
        <f t="shared" si="2"/>
        <v>0.6994516129032258</v>
      </c>
      <c r="I21" s="4">
        <v>210000</v>
      </c>
      <c r="J21" s="8">
        <v>63820</v>
      </c>
      <c r="K21" s="4">
        <f t="shared" si="3"/>
        <v>-146180</v>
      </c>
      <c r="L21" s="7">
        <f t="shared" si="4"/>
        <v>0.3039047619047619</v>
      </c>
      <c r="M21" s="4"/>
      <c r="N21" s="4"/>
      <c r="O21" s="4"/>
      <c r="P21" s="7"/>
      <c r="Q21" s="4">
        <v>40000</v>
      </c>
      <c r="R21" s="4">
        <v>23160</v>
      </c>
      <c r="S21" s="4">
        <f t="shared" si="5"/>
        <v>-16840</v>
      </c>
      <c r="T21" s="7">
        <f t="shared" si="6"/>
        <v>0.579</v>
      </c>
      <c r="U21" s="16" t="s">
        <v>20</v>
      </c>
      <c r="V21" s="4"/>
      <c r="W21" s="4"/>
      <c r="X21" s="6">
        <f t="shared" si="7"/>
        <v>0</v>
      </c>
      <c r="Y21" s="7"/>
      <c r="Z21" s="4"/>
      <c r="AA21" s="4"/>
      <c r="AB21" s="4">
        <f t="shared" si="8"/>
        <v>0</v>
      </c>
      <c r="AC21" s="7"/>
      <c r="AD21" s="8"/>
      <c r="AE21" s="4"/>
      <c r="AF21" s="4"/>
      <c r="AG21" s="2"/>
      <c r="AH21" s="9">
        <f t="shared" si="1"/>
        <v>312000</v>
      </c>
      <c r="AI21" s="10">
        <f t="shared" si="9"/>
        <v>130346</v>
      </c>
      <c r="AJ21" s="9">
        <f t="shared" si="10"/>
        <v>-181654</v>
      </c>
      <c r="AK21" s="11">
        <f t="shared" si="11"/>
        <v>0.417775641025641</v>
      </c>
      <c r="AL21" s="3" t="s">
        <v>20</v>
      </c>
    </row>
    <row r="22" spans="1:38" ht="24" customHeight="1">
      <c r="A22" s="2">
        <v>15</v>
      </c>
      <c r="B22" s="3" t="s">
        <v>21</v>
      </c>
      <c r="C22" s="4">
        <v>23000</v>
      </c>
      <c r="D22" s="5">
        <v>16043</v>
      </c>
      <c r="E22" s="6">
        <f t="shared" si="0"/>
        <v>-6957</v>
      </c>
      <c r="F22" s="4"/>
      <c r="G22" s="4"/>
      <c r="H22" s="7">
        <f t="shared" si="2"/>
        <v>0.6975217391304348</v>
      </c>
      <c r="I22" s="4">
        <v>308000</v>
      </c>
      <c r="J22" s="8">
        <v>232257</v>
      </c>
      <c r="K22" s="4">
        <f t="shared" si="3"/>
        <v>-75743</v>
      </c>
      <c r="L22" s="7">
        <f t="shared" si="4"/>
        <v>0.7540811688311688</v>
      </c>
      <c r="M22" s="4"/>
      <c r="N22" s="4"/>
      <c r="O22" s="4"/>
      <c r="P22" s="7"/>
      <c r="Q22" s="4">
        <v>232000</v>
      </c>
      <c r="R22" s="4">
        <v>171228</v>
      </c>
      <c r="S22" s="4">
        <f t="shared" si="5"/>
        <v>-60772</v>
      </c>
      <c r="T22" s="7">
        <f t="shared" si="6"/>
        <v>0.7380517241379311</v>
      </c>
      <c r="U22" s="16" t="s">
        <v>21</v>
      </c>
      <c r="V22" s="4"/>
      <c r="W22" s="4"/>
      <c r="X22" s="6">
        <f t="shared" si="7"/>
        <v>0</v>
      </c>
      <c r="Y22" s="7"/>
      <c r="Z22" s="4"/>
      <c r="AA22" s="4"/>
      <c r="AB22" s="4">
        <f t="shared" si="8"/>
        <v>0</v>
      </c>
      <c r="AC22" s="7"/>
      <c r="AD22" s="8"/>
      <c r="AE22" s="4"/>
      <c r="AF22" s="4"/>
      <c r="AG22" s="2"/>
      <c r="AH22" s="9">
        <f t="shared" si="1"/>
        <v>563000</v>
      </c>
      <c r="AI22" s="10">
        <f t="shared" si="9"/>
        <v>419528</v>
      </c>
      <c r="AJ22" s="9">
        <f t="shared" si="10"/>
        <v>-143472</v>
      </c>
      <c r="AK22" s="11">
        <f t="shared" si="11"/>
        <v>0.7451651865008881</v>
      </c>
      <c r="AL22" s="3" t="s">
        <v>21</v>
      </c>
    </row>
    <row r="23" spans="1:38" ht="24" customHeight="1">
      <c r="A23" s="2">
        <v>16</v>
      </c>
      <c r="B23" s="3" t="s">
        <v>22</v>
      </c>
      <c r="C23" s="4">
        <v>27000</v>
      </c>
      <c r="D23" s="5">
        <v>15682</v>
      </c>
      <c r="E23" s="6">
        <f t="shared" si="0"/>
        <v>-11318</v>
      </c>
      <c r="F23" s="4"/>
      <c r="G23" s="4"/>
      <c r="H23" s="7">
        <f t="shared" si="2"/>
        <v>0.5808148148148148</v>
      </c>
      <c r="I23" s="4">
        <v>1488000</v>
      </c>
      <c r="J23" s="8">
        <v>140260</v>
      </c>
      <c r="K23" s="4">
        <f t="shared" si="3"/>
        <v>-1347740</v>
      </c>
      <c r="L23" s="7">
        <f t="shared" si="4"/>
        <v>0.09426075268817204</v>
      </c>
      <c r="M23" s="4">
        <v>3000</v>
      </c>
      <c r="N23" s="4">
        <v>531</v>
      </c>
      <c r="O23" s="4"/>
      <c r="P23" s="7"/>
      <c r="Q23" s="4">
        <v>204000</v>
      </c>
      <c r="R23" s="4">
        <v>-4646</v>
      </c>
      <c r="S23" s="4">
        <f t="shared" si="5"/>
        <v>-208646</v>
      </c>
      <c r="T23" s="7">
        <f t="shared" si="6"/>
        <v>-0.02277450980392157</v>
      </c>
      <c r="U23" s="16" t="s">
        <v>22</v>
      </c>
      <c r="V23" s="4"/>
      <c r="W23" s="4"/>
      <c r="X23" s="6">
        <f t="shared" si="7"/>
        <v>0</v>
      </c>
      <c r="Y23" s="7"/>
      <c r="Z23" s="4"/>
      <c r="AA23" s="4"/>
      <c r="AB23" s="4">
        <f t="shared" si="8"/>
        <v>0</v>
      </c>
      <c r="AC23" s="7"/>
      <c r="AD23" s="8"/>
      <c r="AE23" s="4"/>
      <c r="AF23" s="4"/>
      <c r="AG23" s="2"/>
      <c r="AH23" s="9">
        <f t="shared" si="1"/>
        <v>1722000</v>
      </c>
      <c r="AI23" s="10">
        <f t="shared" si="9"/>
        <v>151827</v>
      </c>
      <c r="AJ23" s="9">
        <f t="shared" si="10"/>
        <v>-1570173</v>
      </c>
      <c r="AK23" s="11">
        <f t="shared" si="11"/>
        <v>0.08816898954703833</v>
      </c>
      <c r="AL23" s="3" t="s">
        <v>22</v>
      </c>
    </row>
    <row r="24" spans="1:38" ht="24" customHeight="1">
      <c r="A24" s="2">
        <v>17</v>
      </c>
      <c r="B24" s="3" t="s">
        <v>23</v>
      </c>
      <c r="C24" s="4">
        <v>90000</v>
      </c>
      <c r="D24" s="5">
        <v>49762</v>
      </c>
      <c r="E24" s="6">
        <f t="shared" si="0"/>
        <v>-40238</v>
      </c>
      <c r="F24" s="4"/>
      <c r="G24" s="4"/>
      <c r="H24" s="7">
        <f t="shared" si="2"/>
        <v>0.5529111111111111</v>
      </c>
      <c r="I24" s="4">
        <v>556000</v>
      </c>
      <c r="J24" s="8">
        <v>177160</v>
      </c>
      <c r="K24" s="4">
        <f t="shared" si="3"/>
        <v>-378840</v>
      </c>
      <c r="L24" s="7">
        <f t="shared" si="4"/>
        <v>0.3186330935251799</v>
      </c>
      <c r="M24" s="4">
        <v>1000</v>
      </c>
      <c r="N24" s="4">
        <v>6232</v>
      </c>
      <c r="O24" s="4"/>
      <c r="P24" s="7"/>
      <c r="Q24" s="4">
        <v>446000</v>
      </c>
      <c r="R24" s="4">
        <v>31530</v>
      </c>
      <c r="S24" s="4">
        <f t="shared" si="5"/>
        <v>-414470</v>
      </c>
      <c r="T24" s="7">
        <f t="shared" si="6"/>
        <v>0.07069506726457399</v>
      </c>
      <c r="U24" s="16" t="s">
        <v>23</v>
      </c>
      <c r="V24" s="4"/>
      <c r="W24" s="4"/>
      <c r="X24" s="6">
        <f t="shared" si="7"/>
        <v>0</v>
      </c>
      <c r="Y24" s="7"/>
      <c r="Z24" s="4"/>
      <c r="AA24" s="4"/>
      <c r="AB24" s="4">
        <f t="shared" si="8"/>
        <v>0</v>
      </c>
      <c r="AC24" s="7"/>
      <c r="AD24" s="8"/>
      <c r="AE24" s="4"/>
      <c r="AF24" s="4"/>
      <c r="AG24" s="2"/>
      <c r="AH24" s="9">
        <f t="shared" si="1"/>
        <v>1093000</v>
      </c>
      <c r="AI24" s="10">
        <f t="shared" si="9"/>
        <v>264684</v>
      </c>
      <c r="AJ24" s="9">
        <f t="shared" si="10"/>
        <v>-828316</v>
      </c>
      <c r="AK24" s="11">
        <f t="shared" si="11"/>
        <v>0.24216285452881975</v>
      </c>
      <c r="AL24" s="3" t="s">
        <v>23</v>
      </c>
    </row>
    <row r="25" spans="1:38" ht="24" customHeight="1">
      <c r="A25" s="2">
        <v>18</v>
      </c>
      <c r="B25" s="3" t="s">
        <v>24</v>
      </c>
      <c r="C25" s="4">
        <v>90000</v>
      </c>
      <c r="D25" s="5">
        <v>46080</v>
      </c>
      <c r="E25" s="6">
        <f t="shared" si="0"/>
        <v>-43920</v>
      </c>
      <c r="F25" s="4"/>
      <c r="G25" s="4"/>
      <c r="H25" s="7">
        <f t="shared" si="2"/>
        <v>0.512</v>
      </c>
      <c r="I25" s="4">
        <v>371000</v>
      </c>
      <c r="J25" s="8">
        <v>73827</v>
      </c>
      <c r="K25" s="4">
        <f t="shared" si="3"/>
        <v>-297173</v>
      </c>
      <c r="L25" s="7">
        <f t="shared" si="4"/>
        <v>0.1989946091644205</v>
      </c>
      <c r="M25" s="4"/>
      <c r="N25" s="4">
        <v>-5922</v>
      </c>
      <c r="O25" s="4"/>
      <c r="P25" s="7"/>
      <c r="Q25" s="4">
        <v>256000</v>
      </c>
      <c r="R25" s="6">
        <v>17613</v>
      </c>
      <c r="S25" s="4">
        <f t="shared" si="5"/>
        <v>-238387</v>
      </c>
      <c r="T25" s="7">
        <f t="shared" si="6"/>
        <v>0.06880078125</v>
      </c>
      <c r="U25" s="16" t="s">
        <v>24</v>
      </c>
      <c r="V25" s="4"/>
      <c r="W25" s="4"/>
      <c r="X25" s="6">
        <f t="shared" si="7"/>
        <v>0</v>
      </c>
      <c r="Y25" s="7"/>
      <c r="Z25" s="4"/>
      <c r="AA25" s="4"/>
      <c r="AB25" s="4">
        <f t="shared" si="8"/>
        <v>0</v>
      </c>
      <c r="AC25" s="7"/>
      <c r="AD25" s="8"/>
      <c r="AE25" s="4"/>
      <c r="AF25" s="4"/>
      <c r="AG25" s="2"/>
      <c r="AH25" s="9">
        <f t="shared" si="1"/>
        <v>717000</v>
      </c>
      <c r="AI25" s="10">
        <f t="shared" si="9"/>
        <v>131598</v>
      </c>
      <c r="AJ25" s="9">
        <f t="shared" si="10"/>
        <v>-585402</v>
      </c>
      <c r="AK25" s="11">
        <f t="shared" si="11"/>
        <v>0.1835397489539749</v>
      </c>
      <c r="AL25" s="3" t="s">
        <v>24</v>
      </c>
    </row>
    <row r="26" spans="1:38" ht="24" customHeight="1">
      <c r="A26" s="2">
        <v>19</v>
      </c>
      <c r="B26" s="3" t="s">
        <v>25</v>
      </c>
      <c r="C26" s="4">
        <v>400000</v>
      </c>
      <c r="D26" s="6">
        <v>183396</v>
      </c>
      <c r="E26" s="6">
        <f t="shared" si="0"/>
        <v>-216604</v>
      </c>
      <c r="F26" s="4"/>
      <c r="G26" s="4"/>
      <c r="H26" s="7">
        <f t="shared" si="2"/>
        <v>0.45849</v>
      </c>
      <c r="I26" s="4">
        <v>2474000</v>
      </c>
      <c r="J26" s="8">
        <v>2172194</v>
      </c>
      <c r="K26" s="4">
        <f t="shared" si="3"/>
        <v>-301806</v>
      </c>
      <c r="L26" s="7">
        <f t="shared" si="4"/>
        <v>0.8780088924818108</v>
      </c>
      <c r="M26" s="4"/>
      <c r="N26" s="4">
        <v>338</v>
      </c>
      <c r="O26" s="4"/>
      <c r="P26" s="7"/>
      <c r="Q26" s="4">
        <v>505000</v>
      </c>
      <c r="R26" s="4">
        <v>1526</v>
      </c>
      <c r="S26" s="4">
        <f t="shared" si="5"/>
        <v>-503474</v>
      </c>
      <c r="T26" s="7">
        <f t="shared" si="6"/>
        <v>0.0030217821782178218</v>
      </c>
      <c r="U26" s="16" t="s">
        <v>25</v>
      </c>
      <c r="V26" s="4"/>
      <c r="W26" s="4"/>
      <c r="X26" s="6">
        <f t="shared" si="7"/>
        <v>0</v>
      </c>
      <c r="Y26" s="7"/>
      <c r="Z26" s="4"/>
      <c r="AA26" s="4"/>
      <c r="AB26" s="4">
        <f t="shared" si="8"/>
        <v>0</v>
      </c>
      <c r="AC26" s="7"/>
      <c r="AD26" s="8"/>
      <c r="AE26" s="4"/>
      <c r="AF26" s="4"/>
      <c r="AG26" s="2"/>
      <c r="AH26" s="9">
        <f t="shared" si="1"/>
        <v>3379000</v>
      </c>
      <c r="AI26" s="10">
        <f t="shared" si="9"/>
        <v>2357454</v>
      </c>
      <c r="AJ26" s="9">
        <f t="shared" si="10"/>
        <v>-1021546</v>
      </c>
      <c r="AK26" s="11">
        <f t="shared" si="11"/>
        <v>0.6976780112459308</v>
      </c>
      <c r="AL26" s="3" t="s">
        <v>25</v>
      </c>
    </row>
    <row r="27" spans="1:38" ht="24" customHeight="1">
      <c r="A27" s="2">
        <v>20</v>
      </c>
      <c r="B27" s="3" t="s">
        <v>26</v>
      </c>
      <c r="C27" s="4">
        <v>180000</v>
      </c>
      <c r="D27" s="5">
        <v>91866</v>
      </c>
      <c r="E27" s="6">
        <f t="shared" si="0"/>
        <v>-88134</v>
      </c>
      <c r="F27" s="4"/>
      <c r="G27" s="4"/>
      <c r="H27" s="7">
        <f t="shared" si="2"/>
        <v>0.5103666666666666</v>
      </c>
      <c r="I27" s="4">
        <v>332000</v>
      </c>
      <c r="J27" s="8">
        <v>-101872</v>
      </c>
      <c r="K27" s="4">
        <f t="shared" si="3"/>
        <v>-433872</v>
      </c>
      <c r="L27" s="7">
        <f t="shared" si="4"/>
        <v>-0.3068433734939759</v>
      </c>
      <c r="M27" s="4"/>
      <c r="N27" s="4"/>
      <c r="O27" s="4">
        <f aca="true" t="shared" si="12" ref="O27:O36">SUM(N27-M27)</f>
        <v>0</v>
      </c>
      <c r="P27" s="7"/>
      <c r="Q27" s="4">
        <v>151000</v>
      </c>
      <c r="R27" s="6">
        <v>14256</v>
      </c>
      <c r="S27" s="4">
        <f t="shared" si="5"/>
        <v>-136744</v>
      </c>
      <c r="T27" s="7">
        <f t="shared" si="6"/>
        <v>0.09441059602649006</v>
      </c>
      <c r="U27" s="16" t="s">
        <v>26</v>
      </c>
      <c r="V27" s="4"/>
      <c r="W27" s="4"/>
      <c r="X27" s="6">
        <f t="shared" si="7"/>
        <v>0</v>
      </c>
      <c r="Y27" s="7"/>
      <c r="Z27" s="4"/>
      <c r="AA27" s="4"/>
      <c r="AB27" s="4">
        <f t="shared" si="8"/>
        <v>0</v>
      </c>
      <c r="AC27" s="7"/>
      <c r="AD27" s="8"/>
      <c r="AE27" s="4"/>
      <c r="AF27" s="4"/>
      <c r="AG27" s="2"/>
      <c r="AH27" s="9">
        <f t="shared" si="1"/>
        <v>663000</v>
      </c>
      <c r="AI27" s="10">
        <f t="shared" si="9"/>
        <v>4250</v>
      </c>
      <c r="AJ27" s="9">
        <f t="shared" si="10"/>
        <v>-658750</v>
      </c>
      <c r="AK27" s="11">
        <f t="shared" si="11"/>
        <v>0.00641025641025641</v>
      </c>
      <c r="AL27" s="3" t="s">
        <v>26</v>
      </c>
    </row>
    <row r="28" spans="1:38" ht="24" customHeight="1">
      <c r="A28" s="2">
        <v>21</v>
      </c>
      <c r="B28" s="3" t="s">
        <v>27</v>
      </c>
      <c r="C28" s="4">
        <v>70000</v>
      </c>
      <c r="D28" s="5">
        <v>55159</v>
      </c>
      <c r="E28" s="6">
        <f t="shared" si="0"/>
        <v>-14841</v>
      </c>
      <c r="F28" s="4"/>
      <c r="G28" s="4"/>
      <c r="H28" s="7">
        <f t="shared" si="2"/>
        <v>0.7879857142857143</v>
      </c>
      <c r="I28" s="4">
        <v>560000</v>
      </c>
      <c r="J28" s="8">
        <v>129145</v>
      </c>
      <c r="K28" s="4">
        <f t="shared" si="3"/>
        <v>-430855</v>
      </c>
      <c r="L28" s="7">
        <f t="shared" si="4"/>
        <v>0.23061607142857143</v>
      </c>
      <c r="M28" s="4">
        <v>76000</v>
      </c>
      <c r="N28" s="6"/>
      <c r="O28" s="4">
        <f t="shared" si="12"/>
        <v>-76000</v>
      </c>
      <c r="P28" s="7">
        <f>SUM(N28/M28)</f>
        <v>0</v>
      </c>
      <c r="Q28" s="4">
        <v>381000</v>
      </c>
      <c r="R28" s="4">
        <v>10753</v>
      </c>
      <c r="S28" s="4">
        <f t="shared" si="5"/>
        <v>-370247</v>
      </c>
      <c r="T28" s="7">
        <f t="shared" si="6"/>
        <v>0.028223097112860893</v>
      </c>
      <c r="U28" s="16" t="s">
        <v>27</v>
      </c>
      <c r="V28" s="4"/>
      <c r="W28" s="4"/>
      <c r="X28" s="6">
        <f t="shared" si="7"/>
        <v>0</v>
      </c>
      <c r="Y28" s="7"/>
      <c r="Z28" s="4"/>
      <c r="AA28" s="4"/>
      <c r="AB28" s="4">
        <f t="shared" si="8"/>
        <v>0</v>
      </c>
      <c r="AC28" s="7"/>
      <c r="AD28" s="8"/>
      <c r="AE28" s="4"/>
      <c r="AF28" s="4"/>
      <c r="AG28" s="2"/>
      <c r="AH28" s="9">
        <f t="shared" si="1"/>
        <v>1087000</v>
      </c>
      <c r="AI28" s="10">
        <f t="shared" si="9"/>
        <v>195057</v>
      </c>
      <c r="AJ28" s="9">
        <f t="shared" si="10"/>
        <v>-891943</v>
      </c>
      <c r="AK28" s="11">
        <f t="shared" si="11"/>
        <v>0.17944526218951243</v>
      </c>
      <c r="AL28" s="3" t="s">
        <v>27</v>
      </c>
    </row>
    <row r="29" spans="1:38" ht="24" customHeight="1">
      <c r="A29" s="2">
        <v>22</v>
      </c>
      <c r="B29" s="3" t="s">
        <v>28</v>
      </c>
      <c r="C29" s="4">
        <v>319000</v>
      </c>
      <c r="D29" s="5">
        <v>161879</v>
      </c>
      <c r="E29" s="6">
        <f t="shared" si="0"/>
        <v>-157121</v>
      </c>
      <c r="F29" s="4"/>
      <c r="G29" s="4"/>
      <c r="H29" s="7">
        <f t="shared" si="2"/>
        <v>0.5074576802507837</v>
      </c>
      <c r="I29" s="4">
        <v>1270000</v>
      </c>
      <c r="J29" s="8">
        <v>891811</v>
      </c>
      <c r="K29" s="4">
        <f t="shared" si="3"/>
        <v>-378189</v>
      </c>
      <c r="L29" s="7">
        <f t="shared" si="4"/>
        <v>0.7022133858267716</v>
      </c>
      <c r="M29" s="4"/>
      <c r="N29" s="4"/>
      <c r="O29" s="4">
        <f t="shared" si="12"/>
        <v>0</v>
      </c>
      <c r="P29" s="7"/>
      <c r="Q29" s="4">
        <v>959000</v>
      </c>
      <c r="R29" s="4">
        <v>18953</v>
      </c>
      <c r="S29" s="4">
        <f t="shared" si="5"/>
        <v>-940047</v>
      </c>
      <c r="T29" s="7">
        <f t="shared" si="6"/>
        <v>0.019763295099061523</v>
      </c>
      <c r="U29" s="16" t="s">
        <v>28</v>
      </c>
      <c r="V29" s="4">
        <v>130000</v>
      </c>
      <c r="W29" s="4">
        <v>11192</v>
      </c>
      <c r="X29" s="6">
        <f t="shared" si="7"/>
        <v>-118808</v>
      </c>
      <c r="Y29" s="7">
        <f>SUM(W29/V29)</f>
        <v>0.08609230769230769</v>
      </c>
      <c r="Z29" s="4"/>
      <c r="AA29" s="4"/>
      <c r="AB29" s="4">
        <f t="shared" si="8"/>
        <v>0</v>
      </c>
      <c r="AC29" s="7"/>
      <c r="AD29" s="8"/>
      <c r="AE29" s="4"/>
      <c r="AF29" s="4"/>
      <c r="AG29" s="2"/>
      <c r="AH29" s="9">
        <f t="shared" si="1"/>
        <v>2678000</v>
      </c>
      <c r="AI29" s="10">
        <f t="shared" si="9"/>
        <v>1083835</v>
      </c>
      <c r="AJ29" s="9">
        <f t="shared" si="10"/>
        <v>-1594165</v>
      </c>
      <c r="AK29" s="11">
        <f t="shared" si="11"/>
        <v>0.404718073188947</v>
      </c>
      <c r="AL29" s="3" t="s">
        <v>28</v>
      </c>
    </row>
    <row r="30" spans="1:38" ht="24" customHeight="1">
      <c r="A30" s="2">
        <v>23</v>
      </c>
      <c r="B30" s="3" t="s">
        <v>29</v>
      </c>
      <c r="C30" s="4">
        <v>147000</v>
      </c>
      <c r="D30" s="5">
        <v>77383</v>
      </c>
      <c r="E30" s="6">
        <f t="shared" si="0"/>
        <v>-69617</v>
      </c>
      <c r="F30" s="4"/>
      <c r="G30" s="4"/>
      <c r="H30" s="7">
        <f t="shared" si="2"/>
        <v>0.5264149659863946</v>
      </c>
      <c r="I30" s="4">
        <v>714000</v>
      </c>
      <c r="J30" s="8">
        <v>162784</v>
      </c>
      <c r="K30" s="4">
        <f t="shared" si="3"/>
        <v>-551216</v>
      </c>
      <c r="L30" s="7">
        <f t="shared" si="4"/>
        <v>0.22798879551820728</v>
      </c>
      <c r="M30" s="4"/>
      <c r="N30" s="4">
        <v>847</v>
      </c>
      <c r="O30" s="4">
        <f t="shared" si="12"/>
        <v>847</v>
      </c>
      <c r="P30" s="7"/>
      <c r="Q30" s="4">
        <v>600000</v>
      </c>
      <c r="R30" s="6">
        <v>72078</v>
      </c>
      <c r="S30" s="4">
        <f t="shared" si="5"/>
        <v>-527922</v>
      </c>
      <c r="T30" s="7">
        <f t="shared" si="6"/>
        <v>0.12013</v>
      </c>
      <c r="U30" s="16" t="s">
        <v>29</v>
      </c>
      <c r="V30" s="4">
        <v>50000</v>
      </c>
      <c r="W30" s="6">
        <v>48000</v>
      </c>
      <c r="X30" s="6">
        <f t="shared" si="7"/>
        <v>-2000</v>
      </c>
      <c r="Y30" s="7"/>
      <c r="Z30" s="4"/>
      <c r="AA30" s="4"/>
      <c r="AB30" s="4">
        <f t="shared" si="8"/>
        <v>0</v>
      </c>
      <c r="AC30" s="7"/>
      <c r="AD30" s="8"/>
      <c r="AE30" s="4"/>
      <c r="AF30" s="4"/>
      <c r="AG30" s="2"/>
      <c r="AH30" s="9">
        <f t="shared" si="1"/>
        <v>1511000</v>
      </c>
      <c r="AI30" s="10">
        <f t="shared" si="9"/>
        <v>361092</v>
      </c>
      <c r="AJ30" s="9">
        <f t="shared" si="10"/>
        <v>-1149908</v>
      </c>
      <c r="AK30" s="11">
        <f t="shared" si="11"/>
        <v>0.23897551290536068</v>
      </c>
      <c r="AL30" s="3" t="s">
        <v>29</v>
      </c>
    </row>
    <row r="31" spans="1:38" ht="24" customHeight="1">
      <c r="A31" s="2">
        <v>24</v>
      </c>
      <c r="B31" s="3" t="s">
        <v>30</v>
      </c>
      <c r="C31" s="4">
        <v>90000</v>
      </c>
      <c r="D31" s="5">
        <v>47930</v>
      </c>
      <c r="E31" s="6">
        <f t="shared" si="0"/>
        <v>-42070</v>
      </c>
      <c r="F31" s="4"/>
      <c r="G31" s="4"/>
      <c r="H31" s="7">
        <f t="shared" si="2"/>
        <v>0.5325555555555556</v>
      </c>
      <c r="I31" s="4">
        <v>415000</v>
      </c>
      <c r="J31" s="8">
        <v>50327</v>
      </c>
      <c r="K31" s="4">
        <f t="shared" si="3"/>
        <v>-364673</v>
      </c>
      <c r="L31" s="7">
        <f t="shared" si="4"/>
        <v>0.12126987951807229</v>
      </c>
      <c r="M31" s="4"/>
      <c r="N31" s="4"/>
      <c r="O31" s="4">
        <f t="shared" si="12"/>
        <v>0</v>
      </c>
      <c r="P31" s="7"/>
      <c r="Q31" s="4">
        <v>314000</v>
      </c>
      <c r="R31" s="4">
        <v>97888</v>
      </c>
      <c r="S31" s="4">
        <f t="shared" si="5"/>
        <v>-216112</v>
      </c>
      <c r="T31" s="7">
        <f t="shared" si="6"/>
        <v>0.3117452229299363</v>
      </c>
      <c r="U31" s="16" t="s">
        <v>30</v>
      </c>
      <c r="V31" s="4"/>
      <c r="W31" s="4"/>
      <c r="X31" s="6">
        <f t="shared" si="7"/>
        <v>0</v>
      </c>
      <c r="Y31" s="7"/>
      <c r="Z31" s="4"/>
      <c r="AA31" s="4"/>
      <c r="AB31" s="4">
        <f t="shared" si="8"/>
        <v>0</v>
      </c>
      <c r="AC31" s="7"/>
      <c r="AD31" s="8"/>
      <c r="AE31" s="4"/>
      <c r="AF31" s="4"/>
      <c r="AG31" s="2"/>
      <c r="AH31" s="9">
        <f t="shared" si="1"/>
        <v>819000</v>
      </c>
      <c r="AI31" s="10">
        <f t="shared" si="9"/>
        <v>196145</v>
      </c>
      <c r="AJ31" s="9">
        <f t="shared" si="10"/>
        <v>-622855</v>
      </c>
      <c r="AK31" s="11">
        <f t="shared" si="11"/>
        <v>0.2394932844932845</v>
      </c>
      <c r="AL31" s="3" t="s">
        <v>30</v>
      </c>
    </row>
    <row r="32" spans="1:38" ht="24" customHeight="1">
      <c r="A32" s="2">
        <v>25</v>
      </c>
      <c r="B32" s="3" t="s">
        <v>31</v>
      </c>
      <c r="C32" s="4">
        <v>21000</v>
      </c>
      <c r="D32" s="5">
        <v>10568</v>
      </c>
      <c r="E32" s="6">
        <f t="shared" si="0"/>
        <v>-10432</v>
      </c>
      <c r="F32" s="4"/>
      <c r="G32" s="4"/>
      <c r="H32" s="7">
        <f t="shared" si="2"/>
        <v>0.5032380952380953</v>
      </c>
      <c r="I32" s="4">
        <v>486000</v>
      </c>
      <c r="J32" s="8">
        <v>60107</v>
      </c>
      <c r="K32" s="4">
        <f t="shared" si="3"/>
        <v>-425893</v>
      </c>
      <c r="L32" s="7">
        <f t="shared" si="4"/>
        <v>0.1236769547325103</v>
      </c>
      <c r="M32" s="4">
        <v>12000</v>
      </c>
      <c r="N32" s="4"/>
      <c r="O32" s="4">
        <f t="shared" si="12"/>
        <v>-12000</v>
      </c>
      <c r="P32" s="7">
        <f>SUM(N32/M32)</f>
        <v>0</v>
      </c>
      <c r="Q32" s="4">
        <v>181000</v>
      </c>
      <c r="R32" s="4">
        <v>-823</v>
      </c>
      <c r="S32" s="4">
        <f t="shared" si="5"/>
        <v>-181823</v>
      </c>
      <c r="T32" s="7">
        <f t="shared" si="6"/>
        <v>-0.004546961325966851</v>
      </c>
      <c r="U32" s="16" t="s">
        <v>31</v>
      </c>
      <c r="V32" s="4"/>
      <c r="W32" s="4"/>
      <c r="X32" s="6">
        <f t="shared" si="7"/>
        <v>0</v>
      </c>
      <c r="Y32" s="7"/>
      <c r="Z32" s="4"/>
      <c r="AA32" s="4"/>
      <c r="AB32" s="4">
        <f t="shared" si="8"/>
        <v>0</v>
      </c>
      <c r="AC32" s="7"/>
      <c r="AD32" s="8"/>
      <c r="AE32" s="4"/>
      <c r="AF32" s="4"/>
      <c r="AG32" s="2"/>
      <c r="AH32" s="9">
        <f t="shared" si="1"/>
        <v>700000</v>
      </c>
      <c r="AI32" s="10">
        <f t="shared" si="9"/>
        <v>69852</v>
      </c>
      <c r="AJ32" s="9">
        <f t="shared" si="10"/>
        <v>-630148</v>
      </c>
      <c r="AK32" s="11">
        <f t="shared" si="11"/>
        <v>0.09978857142857143</v>
      </c>
      <c r="AL32" s="3" t="s">
        <v>31</v>
      </c>
    </row>
    <row r="33" spans="1:38" ht="24" customHeight="1">
      <c r="A33" s="2">
        <v>26</v>
      </c>
      <c r="B33" s="3" t="s">
        <v>32</v>
      </c>
      <c r="C33" s="4">
        <v>32000</v>
      </c>
      <c r="D33" s="5">
        <v>14611</v>
      </c>
      <c r="E33" s="6">
        <f t="shared" si="0"/>
        <v>-17389</v>
      </c>
      <c r="F33" s="4"/>
      <c r="G33" s="4"/>
      <c r="H33" s="7">
        <f t="shared" si="2"/>
        <v>0.45659375</v>
      </c>
      <c r="I33" s="4">
        <v>339000</v>
      </c>
      <c r="J33" s="8">
        <v>141336</v>
      </c>
      <c r="K33" s="4">
        <f t="shared" si="3"/>
        <v>-197664</v>
      </c>
      <c r="L33" s="7">
        <f t="shared" si="4"/>
        <v>0.4169203539823009</v>
      </c>
      <c r="M33" s="4">
        <v>3000</v>
      </c>
      <c r="N33" s="4">
        <v>1494</v>
      </c>
      <c r="O33" s="4">
        <f t="shared" si="12"/>
        <v>-1506</v>
      </c>
      <c r="P33" s="7"/>
      <c r="Q33" s="4">
        <v>267000</v>
      </c>
      <c r="R33" s="4">
        <v>118671</v>
      </c>
      <c r="S33" s="4">
        <f t="shared" si="5"/>
        <v>-148329</v>
      </c>
      <c r="T33" s="7">
        <f t="shared" si="6"/>
        <v>0.4444606741573034</v>
      </c>
      <c r="U33" s="16" t="s">
        <v>32</v>
      </c>
      <c r="V33" s="4"/>
      <c r="W33" s="4"/>
      <c r="X33" s="6">
        <f t="shared" si="7"/>
        <v>0</v>
      </c>
      <c r="Y33" s="7"/>
      <c r="Z33" s="4"/>
      <c r="AA33" s="4"/>
      <c r="AB33" s="4">
        <f t="shared" si="8"/>
        <v>0</v>
      </c>
      <c r="AC33" s="7"/>
      <c r="AD33" s="8"/>
      <c r="AE33" s="4"/>
      <c r="AF33" s="4"/>
      <c r="AG33" s="2">
        <v>1000</v>
      </c>
      <c r="AH33" s="9">
        <f t="shared" si="1"/>
        <v>641000</v>
      </c>
      <c r="AI33" s="10">
        <f t="shared" si="9"/>
        <v>277112</v>
      </c>
      <c r="AJ33" s="9">
        <f t="shared" si="10"/>
        <v>-363888</v>
      </c>
      <c r="AK33" s="11">
        <f t="shared" si="11"/>
        <v>0.4323120124804992</v>
      </c>
      <c r="AL33" s="3" t="s">
        <v>32</v>
      </c>
    </row>
    <row r="34" spans="1:38" ht="24" customHeight="1">
      <c r="A34" s="2">
        <v>27</v>
      </c>
      <c r="B34" s="3" t="s">
        <v>33</v>
      </c>
      <c r="C34" s="4">
        <v>49000</v>
      </c>
      <c r="D34" s="5">
        <v>11291</v>
      </c>
      <c r="E34" s="6">
        <f t="shared" si="0"/>
        <v>-37709</v>
      </c>
      <c r="F34" s="4"/>
      <c r="G34" s="4"/>
      <c r="H34" s="7">
        <f t="shared" si="2"/>
        <v>0.23042857142857143</v>
      </c>
      <c r="I34" s="4">
        <v>185000</v>
      </c>
      <c r="J34" s="8">
        <v>53431</v>
      </c>
      <c r="K34" s="4">
        <f t="shared" si="3"/>
        <v>-131569</v>
      </c>
      <c r="L34" s="7">
        <f t="shared" si="4"/>
        <v>0.2888162162162162</v>
      </c>
      <c r="M34" s="4">
        <v>54000</v>
      </c>
      <c r="N34" s="6">
        <v>13725</v>
      </c>
      <c r="O34" s="4">
        <f t="shared" si="12"/>
        <v>-40275</v>
      </c>
      <c r="P34" s="7">
        <f>SUM(N34/M34)</f>
        <v>0.25416666666666665</v>
      </c>
      <c r="Q34" s="4">
        <v>211000</v>
      </c>
      <c r="R34" s="4">
        <v>69814</v>
      </c>
      <c r="S34" s="4">
        <f t="shared" si="5"/>
        <v>-141186</v>
      </c>
      <c r="T34" s="7">
        <f t="shared" si="6"/>
        <v>0.33087203791469194</v>
      </c>
      <c r="U34" s="16" t="s">
        <v>33</v>
      </c>
      <c r="V34" s="4"/>
      <c r="W34" s="4"/>
      <c r="X34" s="6">
        <f t="shared" si="7"/>
        <v>0</v>
      </c>
      <c r="Y34" s="7"/>
      <c r="Z34" s="4"/>
      <c r="AA34" s="4"/>
      <c r="AB34" s="4">
        <f t="shared" si="8"/>
        <v>0</v>
      </c>
      <c r="AC34" s="7"/>
      <c r="AD34" s="8"/>
      <c r="AE34" s="4"/>
      <c r="AF34" s="4"/>
      <c r="AG34" s="2"/>
      <c r="AH34" s="9">
        <f t="shared" si="1"/>
        <v>499000</v>
      </c>
      <c r="AI34" s="10">
        <f t="shared" si="9"/>
        <v>148261</v>
      </c>
      <c r="AJ34" s="9">
        <f t="shared" si="10"/>
        <v>-350739</v>
      </c>
      <c r="AK34" s="11">
        <f t="shared" si="11"/>
        <v>0.29711623246492985</v>
      </c>
      <c r="AL34" s="3" t="s">
        <v>33</v>
      </c>
    </row>
    <row r="35" spans="1:38" ht="24" customHeight="1">
      <c r="A35" s="2">
        <v>28</v>
      </c>
      <c r="B35" s="3" t="s">
        <v>34</v>
      </c>
      <c r="C35" s="4">
        <v>1873000</v>
      </c>
      <c r="D35" s="5">
        <v>1001474</v>
      </c>
      <c r="E35" s="6">
        <f t="shared" si="0"/>
        <v>-871526</v>
      </c>
      <c r="F35" s="4"/>
      <c r="G35" s="4"/>
      <c r="H35" s="7">
        <f t="shared" si="2"/>
        <v>0.534689802455953</v>
      </c>
      <c r="I35" s="4">
        <v>3044000</v>
      </c>
      <c r="J35" s="8">
        <v>1397923</v>
      </c>
      <c r="K35" s="4">
        <f t="shared" si="3"/>
        <v>-1646077</v>
      </c>
      <c r="L35" s="7">
        <f t="shared" si="4"/>
        <v>0.45923883048620234</v>
      </c>
      <c r="M35" s="4">
        <v>3000</v>
      </c>
      <c r="N35" s="4"/>
      <c r="O35" s="4">
        <f t="shared" si="12"/>
        <v>-3000</v>
      </c>
      <c r="P35" s="7">
        <f>SUM(N35/M35)</f>
        <v>0</v>
      </c>
      <c r="Q35" s="4">
        <v>1140000</v>
      </c>
      <c r="R35" s="4">
        <v>40733</v>
      </c>
      <c r="S35" s="4">
        <f t="shared" si="5"/>
        <v>-1099267</v>
      </c>
      <c r="T35" s="7">
        <f t="shared" si="6"/>
        <v>0.03573070175438597</v>
      </c>
      <c r="U35" s="16" t="s">
        <v>34</v>
      </c>
      <c r="V35" s="4"/>
      <c r="W35" s="4"/>
      <c r="X35" s="6">
        <f t="shared" si="7"/>
        <v>0</v>
      </c>
      <c r="Y35" s="7"/>
      <c r="Z35" s="4">
        <v>2303400</v>
      </c>
      <c r="AA35" s="4">
        <v>1215694</v>
      </c>
      <c r="AB35" s="4">
        <f t="shared" si="8"/>
        <v>-1087706</v>
      </c>
      <c r="AC35" s="7"/>
      <c r="AD35" s="8">
        <v>219513</v>
      </c>
      <c r="AE35" s="4"/>
      <c r="AF35" s="4"/>
      <c r="AG35" s="2">
        <v>1000</v>
      </c>
      <c r="AH35" s="9">
        <f t="shared" si="1"/>
        <v>8363400</v>
      </c>
      <c r="AI35" s="10">
        <f t="shared" si="9"/>
        <v>3876337</v>
      </c>
      <c r="AJ35" s="9">
        <f t="shared" si="10"/>
        <v>-4487063</v>
      </c>
      <c r="AK35" s="11">
        <f t="shared" si="11"/>
        <v>0.4634881746658058</v>
      </c>
      <c r="AL35" s="3" t="s">
        <v>34</v>
      </c>
    </row>
    <row r="36" spans="1:38" ht="24" customHeight="1">
      <c r="A36" s="2">
        <v>29</v>
      </c>
      <c r="B36" s="3" t="s">
        <v>35</v>
      </c>
      <c r="C36" s="4">
        <v>2194000</v>
      </c>
      <c r="D36" s="15">
        <v>1156045</v>
      </c>
      <c r="E36" s="6">
        <f t="shared" si="0"/>
        <v>-1037955</v>
      </c>
      <c r="F36" s="4"/>
      <c r="G36" s="4"/>
      <c r="H36" s="7">
        <f t="shared" si="2"/>
        <v>0.526912032816773</v>
      </c>
      <c r="I36" s="4">
        <v>1138000</v>
      </c>
      <c r="J36" s="8">
        <v>808661</v>
      </c>
      <c r="K36" s="4">
        <f t="shared" si="3"/>
        <v>-329339</v>
      </c>
      <c r="L36" s="7">
        <f t="shared" si="4"/>
        <v>0.7105984182776801</v>
      </c>
      <c r="M36" s="4"/>
      <c r="N36" s="4">
        <v>5880</v>
      </c>
      <c r="O36" s="4">
        <f t="shared" si="12"/>
        <v>5880</v>
      </c>
      <c r="P36" s="7"/>
      <c r="Q36" s="4">
        <v>915000</v>
      </c>
      <c r="R36" s="4">
        <v>206784</v>
      </c>
      <c r="S36" s="4">
        <f t="shared" si="5"/>
        <v>-708216</v>
      </c>
      <c r="T36" s="7">
        <f t="shared" si="6"/>
        <v>0.22599344262295082</v>
      </c>
      <c r="U36" s="16" t="s">
        <v>35</v>
      </c>
      <c r="V36" s="4">
        <v>50000</v>
      </c>
      <c r="W36" s="4">
        <v>43800</v>
      </c>
      <c r="X36" s="6">
        <f t="shared" si="7"/>
        <v>-6200</v>
      </c>
      <c r="Y36" s="7"/>
      <c r="Z36" s="4">
        <v>1311000</v>
      </c>
      <c r="AA36" s="4">
        <v>691912</v>
      </c>
      <c r="AB36" s="4">
        <f t="shared" si="8"/>
        <v>-619088</v>
      </c>
      <c r="AC36" s="7"/>
      <c r="AD36" s="8"/>
      <c r="AE36" s="4"/>
      <c r="AF36" s="4">
        <v>11632</v>
      </c>
      <c r="AG36" s="2"/>
      <c r="AH36" s="9">
        <f t="shared" si="1"/>
        <v>5608000</v>
      </c>
      <c r="AI36" s="10">
        <f t="shared" si="9"/>
        <v>2924714</v>
      </c>
      <c r="AJ36" s="9">
        <f>SUM(AI36-AH36)</f>
        <v>-2683286</v>
      </c>
      <c r="AK36" s="11">
        <f>SUM(AI36/AH36)</f>
        <v>0.5215253209700428</v>
      </c>
      <c r="AL36" s="3" t="s">
        <v>35</v>
      </c>
    </row>
    <row r="37" spans="1:38" s="17" customFormat="1" ht="24" customHeight="1">
      <c r="A37" s="3" t="s">
        <v>37</v>
      </c>
      <c r="B37" s="3" t="s">
        <v>7</v>
      </c>
      <c r="C37" s="9">
        <f>SUM(C8:C36)</f>
        <v>6953000</v>
      </c>
      <c r="D37" s="10">
        <f>SUM(D8:D36)</f>
        <v>3693951</v>
      </c>
      <c r="E37" s="9">
        <f>SUM(E8:E36)</f>
        <v>-3259049</v>
      </c>
      <c r="F37" s="9">
        <f>SUM(F8:F36)</f>
        <v>0</v>
      </c>
      <c r="G37" s="9">
        <f>SUM(G8:G36)</f>
        <v>0</v>
      </c>
      <c r="H37" s="16">
        <f t="shared" si="2"/>
        <v>0.531274413922048</v>
      </c>
      <c r="I37" s="9">
        <f>SUM(I8:I36)</f>
        <v>21379000</v>
      </c>
      <c r="J37" s="9">
        <f>SUM(J8:J36)</f>
        <v>10190131</v>
      </c>
      <c r="K37" s="9">
        <f t="shared" si="3"/>
        <v>-11188869</v>
      </c>
      <c r="L37" s="16">
        <f t="shared" si="4"/>
        <v>0.4766420786753356</v>
      </c>
      <c r="M37" s="9">
        <f aca="true" t="shared" si="13" ref="M37:R37">SUM(M8:M36)</f>
        <v>239000</v>
      </c>
      <c r="N37" s="10">
        <f t="shared" si="13"/>
        <v>25160</v>
      </c>
      <c r="O37" s="10">
        <f t="shared" si="13"/>
        <v>-126054</v>
      </c>
      <c r="P37" s="10">
        <f t="shared" si="13"/>
        <v>0.26016666666666666</v>
      </c>
      <c r="Q37" s="9">
        <f t="shared" si="13"/>
        <v>10300000</v>
      </c>
      <c r="R37" s="9">
        <f t="shared" si="13"/>
        <v>1396679</v>
      </c>
      <c r="S37" s="9">
        <f t="shared" si="5"/>
        <v>-8903321</v>
      </c>
      <c r="T37" s="16">
        <f t="shared" si="6"/>
        <v>0.13559990291262136</v>
      </c>
      <c r="U37" s="16"/>
      <c r="V37" s="9">
        <f>SUM(V8:V36)</f>
        <v>1500000</v>
      </c>
      <c r="W37" s="9">
        <f>SUM(W8:W36)</f>
        <v>1158162</v>
      </c>
      <c r="X37" s="10">
        <f t="shared" si="7"/>
        <v>-341838</v>
      </c>
      <c r="Y37" s="16">
        <f>SUM(W37/V37)</f>
        <v>0.772108</v>
      </c>
      <c r="Z37" s="9">
        <f>SUM(Z8:Z36)</f>
        <v>3614400</v>
      </c>
      <c r="AA37" s="9">
        <f>SUM(AA8:AA36)</f>
        <v>1907606</v>
      </c>
      <c r="AB37" s="9">
        <f t="shared" si="8"/>
        <v>-1706794</v>
      </c>
      <c r="AC37" s="16"/>
      <c r="AD37" s="9">
        <f>SUM(AD8:AD36)</f>
        <v>219513</v>
      </c>
      <c r="AE37" s="9">
        <f>SUM(AE8:AE36)</f>
        <v>0</v>
      </c>
      <c r="AF37" s="9">
        <f>SUM(AF8:AF36)</f>
        <v>11632</v>
      </c>
      <c r="AG37" s="9">
        <f>SUM(AG8:AG36)</f>
        <v>2000</v>
      </c>
      <c r="AH37" s="9">
        <f>SUM(AH8:AH36)</f>
        <v>43985400</v>
      </c>
      <c r="AI37" s="10">
        <f t="shared" si="9"/>
        <v>18604834</v>
      </c>
      <c r="AJ37" s="9">
        <f t="shared" si="10"/>
        <v>-25380566</v>
      </c>
      <c r="AK37" s="11">
        <f t="shared" si="11"/>
        <v>0.42297748798464946</v>
      </c>
      <c r="AL37" s="3" t="s">
        <v>7</v>
      </c>
    </row>
    <row r="38" spans="3:5" ht="15">
      <c r="C38" s="1" t="s">
        <v>39</v>
      </c>
      <c r="E38" s="1" t="s">
        <v>41</v>
      </c>
    </row>
    <row r="40" ht="15">
      <c r="D40" s="1" t="s">
        <v>40</v>
      </c>
    </row>
    <row r="42" ht="15">
      <c r="AI42" s="1" t="s">
        <v>56</v>
      </c>
    </row>
  </sheetData>
  <sheetProtection/>
  <mergeCells count="17">
    <mergeCell ref="Q6:T6"/>
    <mergeCell ref="A6:A7"/>
    <mergeCell ref="AK6:AK7"/>
    <mergeCell ref="AG6:AG7"/>
    <mergeCell ref="AF6:AF7"/>
    <mergeCell ref="AE6:AE7"/>
    <mergeCell ref="AD6:AD7"/>
    <mergeCell ref="A2:AL5"/>
    <mergeCell ref="B6:B7"/>
    <mergeCell ref="C6:H6"/>
    <mergeCell ref="I6:L6"/>
    <mergeCell ref="M6:P6"/>
    <mergeCell ref="AL6:AL7"/>
    <mergeCell ref="U6:U7"/>
    <mergeCell ref="AH6:AJ6"/>
    <mergeCell ref="V6:Y6"/>
    <mergeCell ref="Z6:AC6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2019-07-03T08:06:56Z</cp:lastPrinted>
  <dcterms:created xsi:type="dcterms:W3CDTF">2010-05-14T07:01:12Z</dcterms:created>
  <dcterms:modified xsi:type="dcterms:W3CDTF">2019-07-03T13:42:58Z</dcterms:modified>
  <cp:category/>
  <cp:version/>
  <cp:contentType/>
  <cp:contentStatus/>
</cp:coreProperties>
</file>